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240" yWindow="360" windowWidth="15480" windowHeight="10650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</sheets>
  <externalReferences>
    <externalReference r:id="rId14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/>
  <fileRecoveryPr repairLoad="1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G12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0" l="1"/>
  <c r="A7"/>
  <c r="C15"/>
  <c r="C24"/>
  <c r="C22"/>
  <c r="C17"/>
  <c r="C19"/>
  <c r="C29"/>
  <c r="C28"/>
  <c r="C26"/>
  <c r="C21"/>
  <c r="C27"/>
  <c r="C18"/>
  <c r="C23"/>
  <c r="C16"/>
  <c r="C14"/>
  <c r="C30"/>
  <c r="C25"/>
  <c r="C4" l="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E200"/>
  <c r="A313"/>
  <c r="N313" s="1"/>
  <c r="E312"/>
  <c r="A425"/>
  <c r="E424"/>
  <c r="O60"/>
  <c r="E60"/>
  <c r="O172"/>
  <c r="E172"/>
  <c r="A285"/>
  <c r="N285" s="1"/>
  <c r="E284"/>
  <c r="A397"/>
  <c r="E396"/>
  <c r="A509"/>
  <c r="N509" s="1"/>
  <c r="E508"/>
  <c r="A621"/>
  <c r="L621" s="1"/>
  <c r="E620"/>
  <c r="L368"/>
  <c r="E368"/>
  <c r="L480"/>
  <c r="E480"/>
  <c r="L592"/>
  <c r="E592"/>
  <c r="A341"/>
  <c r="E340"/>
  <c r="A453"/>
  <c r="N453" s="1"/>
  <c r="E452"/>
  <c r="A565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M621"/>
  <c r="L313"/>
  <c r="L425"/>
  <c r="L537"/>
  <c r="H60"/>
  <c r="M60"/>
  <c r="M116"/>
  <c r="M172"/>
  <c r="M228"/>
  <c r="M284"/>
  <c r="M313"/>
  <c r="M340"/>
  <c r="M396"/>
  <c r="M425"/>
  <c r="M452"/>
  <c r="M508"/>
  <c r="M537"/>
  <c r="M564"/>
  <c r="M620"/>
  <c r="H117"/>
  <c r="H200"/>
  <c r="H201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65"/>
  <c r="H592"/>
  <c r="H620"/>
  <c r="H621"/>
  <c r="G285"/>
  <c r="G312"/>
  <c r="G313"/>
  <c r="G340"/>
  <c r="G368"/>
  <c r="G396"/>
  <c r="G424"/>
  <c r="G425"/>
  <c r="G452"/>
  <c r="G453"/>
  <c r="G480"/>
  <c r="G508"/>
  <c r="G509"/>
  <c r="G536"/>
  <c r="G537"/>
  <c r="G564"/>
  <c r="G565"/>
  <c r="G592"/>
  <c r="G593"/>
  <c r="G620"/>
  <c r="G621"/>
  <c r="H116"/>
  <c r="G88"/>
  <c r="G117"/>
  <c r="G229"/>
  <c r="J60"/>
  <c r="J88"/>
  <c r="J116"/>
  <c r="J117"/>
  <c r="J144"/>
  <c r="J172"/>
  <c r="J200"/>
  <c r="J201"/>
  <c r="J228"/>
  <c r="J229"/>
  <c r="J256"/>
  <c r="J284"/>
  <c r="J285"/>
  <c r="J312"/>
  <c r="J313"/>
  <c r="J340"/>
  <c r="J368"/>
  <c r="J396"/>
  <c r="J424"/>
  <c r="J425"/>
  <c r="J452"/>
  <c r="J453"/>
  <c r="J480"/>
  <c r="J508"/>
  <c r="J509"/>
  <c r="J536"/>
  <c r="J537"/>
  <c r="J564"/>
  <c r="J565"/>
  <c r="J592"/>
  <c r="J620"/>
  <c r="J621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41"/>
  <c r="I368"/>
  <c r="I369"/>
  <c r="I396"/>
  <c r="I397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57"/>
  <c r="O285"/>
  <c r="O313"/>
  <c r="O341"/>
  <c r="O369"/>
  <c r="O453"/>
  <c r="O481"/>
  <c r="O509"/>
  <c r="O537"/>
  <c r="O565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L509" l="1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H6"/>
  <c r="I6"/>
  <c r="A7"/>
  <c r="B8" i="36"/>
  <c r="F9"/>
  <c r="F31"/>
  <c r="B30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F6" l="1"/>
  <c r="C6"/>
  <c r="G6"/>
  <c r="O6"/>
  <c r="D6"/>
  <c r="E6"/>
  <c r="N6"/>
  <c r="E7"/>
  <c r="N7"/>
  <c r="K4"/>
  <c r="M5"/>
  <c r="B5"/>
  <c r="K5" s="1"/>
  <c r="F40" i="36"/>
  <c r="B39"/>
  <c r="B13" i="1"/>
  <c r="P13"/>
  <c r="A14"/>
  <c r="L6" i="37"/>
  <c r="M6"/>
  <c r="I7"/>
  <c r="J7"/>
  <c r="G7"/>
  <c r="H7"/>
  <c r="O7"/>
  <c r="A8"/>
  <c r="F7"/>
  <c r="D7"/>
  <c r="C7"/>
  <c r="F53" i="36"/>
  <c r="B52"/>
  <c r="F63"/>
  <c r="B63" s="1"/>
  <c r="B62"/>
  <c r="F10"/>
  <c r="B9"/>
  <c r="F32"/>
  <c r="B31"/>
  <c r="B20"/>
  <c r="F21"/>
  <c r="E8" i="37" l="1"/>
  <c r="N8"/>
  <c r="B6"/>
  <c r="K6" s="1"/>
  <c r="A15" i="1"/>
  <c r="P14"/>
  <c r="B14"/>
  <c r="F41" i="36"/>
  <c r="B40"/>
  <c r="L7" i="37"/>
  <c r="M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B11"/>
  <c r="O13"/>
  <c r="G13"/>
  <c r="H13"/>
  <c r="I13"/>
  <c r="J13"/>
  <c r="A14"/>
  <c r="C13"/>
  <c r="F13"/>
  <c r="D13"/>
  <c r="F14" i="36"/>
  <c r="B13"/>
  <c r="F57"/>
  <c r="B57" s="1"/>
  <c r="B56"/>
  <c r="E14" i="37" l="1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L35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<sst xmlns="http://schemas.openxmlformats.org/spreadsheetml/2006/main" count="1205" uniqueCount="970">
  <si>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</si>
  <si>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</si>
  <si>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</si>
  <si>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</si>
  <si>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</si>
  <si>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</si>
  <si>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</si>
  <si>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</si>
  <si>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</si>
  <si>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</si>
  <si>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</si>
  <si>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</si>
  <si>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</si>
  <si>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</si>
  <si>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</si>
  <si>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</si>
  <si>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</si>
  <si>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</si>
  <si>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</si>
  <si>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</si>
  <si>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</si>
  <si>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</si>
  <si>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</si>
  <si>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</si>
  <si>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</si>
  <si>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</si>
  <si>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</si>
  <si>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</si>
  <si>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</si>
  <si>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</si>
  <si>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</si>
  <si>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</si>
  <si>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</si>
  <si>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</si>
  <si>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</si>
  <si>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</si>
  <si>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</si>
  <si>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</si>
  <si>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</si>
  <si>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</si>
  <si>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</si>
  <si>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</si>
  <si>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</si>
  <si>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</si>
  <si>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</si>
  <si>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</si>
  <si>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</si>
  <si>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</si>
  <si>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</si>
  <si>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</si>
  <si>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</si>
  <si>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</si>
  <si>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</si>
  <si>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</si>
  <si>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</si>
  <si>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</si>
  <si>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</si>
  <si>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</si>
  <si>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</si>
  <si>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</si>
  <si>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</si>
  <si>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</si>
  <si>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</si>
  <si>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</si>
  <si>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</si>
  <si>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</si>
  <si>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</si>
  <si>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</si>
  <si>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</si>
  <si>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</si>
  <si>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</si>
  <si>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</si>
  <si>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</si>
  <si>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</si>
  <si>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</si>
  <si>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</si>
  <si>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</si>
  <si>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</si>
  <si>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</si>
  <si>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</si>
  <si>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</si>
  <si>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</si>
  <si>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</si>
  <si>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</si>
  <si>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</si>
  <si>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</si>
  <si>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</si>
  <si>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</si>
  <si>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</si>
  <si>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</si>
  <si>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</si>
  <si>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</si>
  <si>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</si>
  <si>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</si>
  <si>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</si>
  <si>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</si>
  <si>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</si>
  <si>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</si>
  <si>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</si>
  <si>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</si>
  <si>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</si>
  <si>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</si>
  <si>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</si>
  <si>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</si>
  <si>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</si>
  <si>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</si>
  <si>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</si>
  <si>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</si>
  <si>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</si>
  <si>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</si>
  <si>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</si>
  <si>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</si>
  <si>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</si>
  <si>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</si>
  <si>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</si>
  <si>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</si>
  <si>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</si>
  <si>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</si>
  <si>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</si>
  <si>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</si>
  <si>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</si>
  <si>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</si>
  <si>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</si>
  <si>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</si>
  <si>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</si>
  <si>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</si>
  <si>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</si>
  <si>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</si>
  <si>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</si>
  <si>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</si>
  <si>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</si>
  <si>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</si>
  <si>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</si>
  <si>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</si>
  <si>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</si>
  <si>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</si>
  <si>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</si>
  <si>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</si>
  <si>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</si>
  <si>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</si>
  <si>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</si>
  <si>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</si>
  <si>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</si>
  <si>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</si>
  <si>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</si>
  <si>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</si>
  <si>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</si>
  <si>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</si>
  <si>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</si>
  <si>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</si>
  <si>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</si>
  <si>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</si>
  <si>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</si>
  <si>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</si>
  <si>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</si>
  <si>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</si>
  <si>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</si>
  <si>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</si>
  <si>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</si>
  <si>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</si>
  <si>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</si>
  <si>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</si>
  <si>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</si>
  <si>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</si>
  <si>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</si>
  <si>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</si>
  <si>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</si>
  <si>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</si>
  <si>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</si>
  <si>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</si>
  <si>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</si>
  <si>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</si>
  <si>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</si>
  <si>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</si>
  <si>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</si>
  <si>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</si>
  <si>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</si>
  <si>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</si>
  <si>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</si>
  <si>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</si>
  <si>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</si>
  <si>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</si>
  <si>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</si>
  <si>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</si>
  <si>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</si>
  <si>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</si>
  <si>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</si>
  <si>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</si>
  <si>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</si>
  <si>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</si>
  <si>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</si>
  <si>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</si>
  <si>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</si>
  <si>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</si>
  <si>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</si>
  <si>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</si>
  <si>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</si>
  <si>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</si>
  <si>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</si>
  <si>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</si>
  <si>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</si>
  <si>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</si>
  <si>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</si>
  <si>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</si>
  <si>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</si>
  <si>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</si>
  <si>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</si>
  <si>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</si>
  <si>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</si>
  <si>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</si>
  <si>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</si>
  <si>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</si>
  <si>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</si>
  <si>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</si>
  <si>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</si>
  <si>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</si>
  <si>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</si>
  <si>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</si>
  <si>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</si>
  <si>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</si>
  <si>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</si>
  <si>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</si>
  <si>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</si>
  <si>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</si>
  <si>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</si>
  <si>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</si>
  <si>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</si>
  <si>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</si>
  <si>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</si>
  <si>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</si>
  <si>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</si>
  <si>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</si>
  <si>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</si>
  <si>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</si>
  <si>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</si>
  <si>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</si>
  <si>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</si>
  <si>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</si>
  <si>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</si>
  <si>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</si>
  <si>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</si>
  <si>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</si>
  <si>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</si>
  <si>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</si>
  <si>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</si>
  <si>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</si>
  <si>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</si>
  <si>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</si>
  <si>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</si>
  <si>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</si>
  <si>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</si>
  <si>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</si>
  <si>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</si>
  <si>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</si>
  <si>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</si>
  <si>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</si>
  <si>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</si>
  <si>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</si>
  <si>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</si>
  <si>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</si>
  <si>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</si>
  <si>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</si>
  <si>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</si>
  <si>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</si>
  <si>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</si>
  <si>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</si>
  <si>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</si>
  <si>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</si>
  <si>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</si>
  <si>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</si>
  <si>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</si>
  <si>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</si>
  <si>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</si>
  <si>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</si>
  <si>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</si>
  <si>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</si>
  <si>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</si>
  <si>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</si>
  <si>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</si>
  <si>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</si>
  <si>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</si>
  <si>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</si>
  <si>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</si>
  <si>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</si>
  <si>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</si>
  <si>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</si>
  <si>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</si>
  <si>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</si>
  <si>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</si>
  <si>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</si>
  <si>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</si>
  <si>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</si>
  <si>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</si>
  <si>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</si>
  <si>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</si>
  <si>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</si>
  <si>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</si>
  <si>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</si>
  <si>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</si>
  <si>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</si>
  <si>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</si>
  <si>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</si>
  <si>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</si>
  <si>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</si>
  <si>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</si>
  <si>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</si>
  <si>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</si>
  <si>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</si>
  <si>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</si>
  <si>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</si>
  <si>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</si>
  <si>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</si>
  <si>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</si>
  <si>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</si>
  <si>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</si>
  <si>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</si>
  <si>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</si>
  <si>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</si>
  <si>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</si>
  <si>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</si>
  <si>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</si>
  <si>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</si>
  <si>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</si>
  <si>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</si>
  <si>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</si>
  <si>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</si>
  <si>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</si>
  <si>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</si>
  <si>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</si>
  <si>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</si>
  <si>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</si>
  <si>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</si>
  <si>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</si>
  <si>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</si>
  <si>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</si>
  <si>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</si>
  <si>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</si>
  <si>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</si>
  <si>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</si>
  <si>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</si>
  <si>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</si>
  <si>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</si>
  <si>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</si>
  <si>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</si>
  <si>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</si>
  <si>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</si>
  <si>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</si>
  <si>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</si>
  <si>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</si>
  <si>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</si>
  <si>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</si>
  <si>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</si>
  <si>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</si>
  <si>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</si>
  <si>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</si>
  <si>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</si>
  <si>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</si>
  <si>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</si>
  <si>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</si>
  <si>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</si>
  <si>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</si>
  <si>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</si>
  <si>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</si>
  <si>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</si>
  <si>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</si>
  <si>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</si>
  <si>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</si>
  <si>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</si>
  <si>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</si>
  <si>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</si>
  <si>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</si>
  <si>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</si>
  <si>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</si>
  <si>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</si>
  <si>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</si>
  <si>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</si>
  <si>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</si>
  <si>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</si>
  <si>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</si>
  <si>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</si>
  <si>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</si>
  <si>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</si>
  <si>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</si>
  <si>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</si>
  <si>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</si>
  <si>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</si>
  <si>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</si>
  <si>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</si>
  <si>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</si>
  <si>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</si>
  <si>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</si>
  <si>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</si>
  <si>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</si>
  <si>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</si>
  <si>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</si>
  <si>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</si>
  <si>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</si>
  <si>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</si>
  <si>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</si>
  <si>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</si>
  <si>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</si>
  <si>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</si>
  <si>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</si>
  <si>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</si>
  <si>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</si>
  <si>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</si>
  <si>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</si>
  <si>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</si>
  <si>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</si>
  <si>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</si>
  <si>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</si>
  <si>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</si>
  <si>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</si>
  <si>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</si>
  <si>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</si>
  <si>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</si>
  <si>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</si>
  <si>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</si>
  <si>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</si>
  <si>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</si>
  <si>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</si>
  <si>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</si>
  <si>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</si>
  <si>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</si>
  <si>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</si>
  <si>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</si>
  <si>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</si>
  <si>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</si>
  <si>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</si>
  <si>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</si>
  <si>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</si>
  <si>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</si>
  <si>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</si>
  <si>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</si>
  <si>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</si>
  <si>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</si>
  <si>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</si>
  <si>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</si>
  <si>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</si>
  <si>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</si>
  <si>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</si>
  <si>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</si>
  <si>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</si>
  <si>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</si>
  <si>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</si>
  <si>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</si>
  <si>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</si>
  <si>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</si>
  <si>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</si>
  <si>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</si>
  <si>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</si>
  <si>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</si>
  <si>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</si>
  <si>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</si>
  <si>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</si>
  <si>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</si>
  <si>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</si>
  <si>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</si>
  <si>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</si>
  <si>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</si>
  <si>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</si>
  <si>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</si>
  <si>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</si>
  <si>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</si>
  <si>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</si>
  <si>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</si>
  <si>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</si>
  <si>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</si>
  <si>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</si>
  <si>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</si>
  <si>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</si>
  <si>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</si>
  <si>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</si>
  <si>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</si>
  <si>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</si>
  <si>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</si>
  <si>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</si>
  <si>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</si>
  <si>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</si>
  <si>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</si>
  <si>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</si>
  <si>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</si>
  <si>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</si>
  <si>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</si>
  <si>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</si>
  <si>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</si>
  <si>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</si>
  <si>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</si>
  <si>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</si>
  <si>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</si>
  <si>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</si>
  <si>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</si>
  <si>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</si>
  <si>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</si>
  <si>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</si>
  <si>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</si>
  <si>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</si>
  <si>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</si>
  <si>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</si>
  <si>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</si>
  <si>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</si>
  <si>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</si>
  <si>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</si>
  <si>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</si>
  <si>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</si>
  <si>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</si>
  <si>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</si>
  <si>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</si>
  <si>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</si>
  <si>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</si>
  <si>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</si>
  <si>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</si>
  <si>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</si>
  <si>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</si>
  <si>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</si>
  <si>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</si>
  <si>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</si>
  <si>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</si>
  <si>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</si>
  <si>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</si>
  <si>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</si>
  <si>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</si>
  <si>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</si>
  <si>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</si>
  <si>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</si>
  <si>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</si>
  <si>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</si>
  <si>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</si>
  <si>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</si>
  <si>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</si>
  <si>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</si>
  <si>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</si>
  <si>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</si>
  <si>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</si>
  <si>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</si>
  <si>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</si>
  <si>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</si>
  <si>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</si>
  <si>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</si>
  <si>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</si>
  <si>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</si>
  <si>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</si>
  <si>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</si>
  <si>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</si>
  <si>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</si>
  <si>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</si>
  <si>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</si>
  <si>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</si>
  <si>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</si>
  <si>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</si>
  <si>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</si>
  <si>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</si>
  <si>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</si>
  <si>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</si>
  <si>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</si>
  <si>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</si>
  <si>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</si>
  <si>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</si>
  <si>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</si>
  <si>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</si>
  <si>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</si>
  <si>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</si>
  <si>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</si>
  <si>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</si>
  <si>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</si>
  <si>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</si>
  <si>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</si>
  <si>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</si>
  <si>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</si>
  <si>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</si>
  <si>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</si>
  <si>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</si>
  <si>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</si>
  <si>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</si>
  <si>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</si>
  <si>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</si>
  <si>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</si>
  <si>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</si>
  <si>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</si>
  <si>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</si>
  <si>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</si>
  <si>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</si>
  <si>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</si>
  <si>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</si>
  <si>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</si>
  <si>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</si>
  <si>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</si>
  <si>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</si>
  <si>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</si>
  <si>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</si>
  <si>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</si>
  <si>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</si>
  <si>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</si>
  <si>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</si>
  <si>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</si>
  <si>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</si>
  <si>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</si>
  <si>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</si>
  <si>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</si>
  <si>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</si>
  <si>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</si>
  <si>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</si>
  <si>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</si>
  <si>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</si>
  <si>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</si>
  <si>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</si>
  <si>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</si>
  <si>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</si>
  <si>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</si>
  <si>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</si>
  <si>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</si>
  <si>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</si>
  <si>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</si>
  <si>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</si>
  <si>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</si>
  <si>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</si>
  <si>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</si>
  <si>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</si>
  <si>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</si>
  <si>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</si>
  <si>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</si>
  <si>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</si>
  <si>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</si>
  <si>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</si>
  <si>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</si>
  <si>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</si>
  <si>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</si>
  <si>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</si>
  <si>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</si>
  <si>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</si>
  <si>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</si>
  <si>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</si>
  <si>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</si>
  <si>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</si>
  <si>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</si>
  <si>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</si>
  <si>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</si>
  <si>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</si>
  <si>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</si>
  <si>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</si>
  <si>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</si>
  <si>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</si>
  <si>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</si>
  <si>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</si>
  <si>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</si>
  <si>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</si>
  <si>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</si>
  <si>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</si>
  <si>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</si>
  <si>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</si>
  <si>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</si>
  <si>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</si>
  <si>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</si>
  <si>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</si>
  <si>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</si>
  <si>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</si>
  <si>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</si>
  <si>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</si>
  <si>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</si>
  <si>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</si>
  <si>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</si>
  <si>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</si>
  <si>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</si>
  <si>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</si>
  <si>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</si>
  <si>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</si>
  <si>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</si>
  <si>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</si>
  <si>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</si>
  <si>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</si>
  <si>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</si>
  <si>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</si>
  <si>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</si>
  <si>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</si>
  <si>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</si>
  <si>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</si>
  <si>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</si>
  <si>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</si>
  <si>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</si>
  <si>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</si>
  <si>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</si>
  <si>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</si>
  <si>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</si>
  <si>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</si>
  <si>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</si>
  <si>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</si>
  <si>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</si>
  <si>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</si>
  <si>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</si>
  <si>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</si>
  <si>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</si>
  <si>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</si>
  <si>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</si>
  <si>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</si>
  <si>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</si>
  <si>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</si>
  <si>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</si>
  <si>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</si>
  <si>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</si>
  <si>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</si>
  <si>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</si>
  <si>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</si>
  <si>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</si>
  <si>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</si>
  <si>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</si>
  <si>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</si>
  <si>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</si>
  <si>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</si>
  <si>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</si>
  <si>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</si>
  <si>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</si>
  <si>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</si>
  <si>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</si>
  <si>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</si>
  <si>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</si>
  <si>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</si>
  <si>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</si>
  <si>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</si>
  <si>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</si>
  <si>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</si>
  <si>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</si>
  <si>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</si>
  <si>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</si>
  <si>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</si>
  <si>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</si>
  <si>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</si>
  <si>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</si>
  <si>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</si>
  <si>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</si>
  <si>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</si>
  <si>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</si>
  <si>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</si>
  <si>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</si>
  <si>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</si>
  <si>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</si>
  <si>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</si>
  <si>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</si>
  <si>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</si>
  <si>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</si>
  <si>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</si>
  <si>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</si>
  <si>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</si>
  <si>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</si>
  <si>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</si>
  <si>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</si>
  <si>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</si>
  <si>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</si>
  <si>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</si>
  <si>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</si>
  <si>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</si>
  <si>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</si>
  <si>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</si>
  <si>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</si>
  <si>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</si>
  <si>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</si>
  <si>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</si>
  <si>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</si>
  <si>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</si>
  <si>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</si>
  <si>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</si>
  <si>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</si>
  <si>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</si>
  <si>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</si>
  <si>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</si>
  <si>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</si>
  <si>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</si>
  <si>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</si>
  <si>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</si>
  <si>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</si>
  <si>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</si>
  <si>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</si>
  <si>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</si>
  <si>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</si>
  <si>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</si>
  <si>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</si>
  <si>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</si>
  <si>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</si>
  <si>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</si>
  <si>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</si>
  <si>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</si>
  <si>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</si>
  <si>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</si>
  <si>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</si>
  <si>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</si>
  <si>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</si>
  <si>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</si>
  <si>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</si>
  <si>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</si>
  <si>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</si>
  <si>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</si>
  <si>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</si>
  <si>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</si>
  <si>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</si>
  <si>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</si>
  <si>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>2016 - план</t>
  </si>
  <si>
    <t>2016 - процена извршења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</si>
  <si>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</si>
  <si>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</si>
  <si>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</si>
  <si>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</si>
  <si>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</si>
  <si>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>Напомена</t>
  </si>
  <si>
    <t>15</t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</si>
  <si>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</si>
  <si>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</si>
  <si>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</si>
  <si>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</si>
  <si>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</si>
  <si>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</si>
  <si>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</si>
  <si>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</si>
  <si>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Преглед капиталних пројеката у периоду 2017 - 2019. године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</si>
  <si>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</si>
  <si>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</si>
  <si>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</si>
  <si>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</si>
  <si>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</si>
  <si>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</si>
  <si>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</si>
  <si>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</si>
  <si>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</si>
  <si>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</si>
  <si>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</si>
  <si>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</si>
  <si>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</si>
  <si>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</si>
  <si>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</si>
  <si>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</si>
  <si>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</si>
  <si>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</si>
  <si>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</si>
  <si>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</si>
  <si>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</si>
  <si>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</si>
  <si>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</si>
  <si>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</si>
  <si>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</si>
  <si>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</si>
  <si>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</si>
  <si>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</si>
  <si>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</si>
  <si>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</si>
  <si>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</si>
  <si>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</si>
  <si>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</si>
  <si>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</si>
  <si>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</si>
  <si>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</si>
  <si>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</si>
  <si>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</si>
  <si>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</si>
  <si>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</si>
  <si>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</si>
  <si>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</si>
  <si>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</si>
  <si>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</si>
  <si>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</si>
  <si>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</si>
  <si>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</si>
  <si>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</si>
  <si>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</si>
  <si>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</si>
  <si>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</si>
  <si>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</si>
  <si>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</si>
  <si>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</si>
  <si>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</si>
  <si>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</si>
  <si>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</si>
  <si>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</si>
  <si>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</si>
  <si>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</si>
  <si>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</si>
  <si>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</si>
  <si>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</si>
  <si>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</si>
  <si>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</si>
  <si>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</si>
  <si>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</si>
  <si>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</si>
  <si>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</si>
  <si>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</si>
  <si>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</si>
  <si>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</si>
  <si>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</si>
  <si>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</si>
  <si>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</si>
  <si>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</si>
  <si>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</si>
  <si>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</si>
  <si>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</si>
  <si>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</si>
  <si>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</si>
  <si>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</si>
  <si>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</si>
  <si>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</si>
  <si>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</si>
  <si>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</si>
  <si>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</si>
  <si>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</si>
  <si>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</si>
  <si>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</si>
  <si>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</si>
  <si>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</si>
  <si>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</si>
  <si>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</si>
  <si>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</si>
  <si>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</si>
  <si>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</si>
  <si>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</si>
  <si>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</si>
  <si>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</si>
  <si>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</si>
  <si>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</si>
  <si>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</si>
  <si>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</si>
  <si>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</si>
  <si>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</si>
  <si>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</si>
  <si>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</si>
  <si>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</si>
  <si>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</si>
  <si>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</si>
  <si>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</si>
  <si>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</si>
  <si>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</si>
  <si>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</si>
  <si>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</si>
  <si>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</si>
  <si>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</si>
  <si>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</si>
  <si>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</si>
  <si>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</si>
  <si>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</si>
  <si>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</si>
  <si>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</si>
  <si>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</si>
  <si>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</si>
  <si>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</si>
  <si>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</si>
  <si>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</si>
  <si>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</si>
  <si>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</si>
  <si>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</si>
  <si>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</si>
  <si>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</si>
  <si>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</si>
  <si>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</si>
  <si>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</si>
  <si>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</si>
  <si>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</si>
  <si>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</si>
  <si>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</si>
  <si>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</si>
  <si>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</si>
  <si>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</si>
  <si>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</si>
  <si>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</si>
  <si>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</si>
  <si>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</si>
  <si>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</si>
  <si>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</si>
  <si>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</si>
  <si>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</si>
  <si>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</si>
  <si>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2017 - 2019. године </t>
  </si>
  <si>
    <r>
      <t xml:space="preserve">Додатно уговорена вредност  </t>
    </r>
    <r>
      <rPr>
        <b/>
        <i/>
        <sz val="11"/>
        <rFont val="Arial"/>
        <family val="2"/>
      </rPr>
      <t xml:space="preserve">        (у дин.)</t>
    </r>
  </si>
  <si>
    <r>
      <t xml:space="preserve">Рок реализације по основном уговору              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</si>
  <si>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                                        </t>
    </r>
    <r>
      <rPr>
        <b/>
        <i/>
        <sz val="11"/>
        <rFont val="Arial"/>
        <family val="2"/>
      </rPr>
      <t>(датум издавања )</t>
    </r>
  </si>
  <si>
    <r>
      <t xml:space="preserve">Уговор                    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</si>
</sst>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48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15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9" fillId="0" borderId="34" xfId="0" applyFont="1" applyFill="1" applyBorder="1" applyAlignment="1" applyProtection="1">
      <alignment vertical="center" wrapText="1"/>
      <protection locked="0"/>
    </xf>
    <xf numFmtId="0" fontId="40" fillId="11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7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8" xfId="0" applyFill="1" applyBorder="1"/>
    <xf numFmtId="0" fontId="0" fillId="0" borderId="0" xfId="0" quotePrefix="1"/>
    <xf numFmtId="49" fontId="0" fillId="14" borderId="39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0" fillId="0" borderId="0" xfId="0" applyAlignment="1">
      <alignment wrapTex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top" wrapText="1"/>
    </xf>
    <xf numFmtId="49" fontId="5" fillId="8" borderId="5" xfId="0" applyNumberFormat="1" applyFont="1" applyFill="1" applyBorder="1" applyAlignment="1" applyProtection="1">
      <alignment horizontal="center" vertical="top" wrapText="1"/>
    </xf>
    <xf numFmtId="164" fontId="45" fillId="0" borderId="45" xfId="0" applyNumberFormat="1" applyFont="1" applyFill="1" applyBorder="1" applyAlignment="1" applyProtection="1">
      <alignment horizontal="right" vertical="center"/>
      <protection locked="0"/>
    </xf>
    <xf numFmtId="3" fontId="45" fillId="0" borderId="11" xfId="0" applyNumberFormat="1" applyFont="1" applyFill="1" applyBorder="1" applyAlignment="1" applyProtection="1">
      <alignment horizontal="right" vertical="center"/>
      <protection locked="0"/>
    </xf>
    <xf numFmtId="165" fontId="45" fillId="0" borderId="11" xfId="0" applyNumberFormat="1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164" fontId="45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18" fillId="8" borderId="43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4" xfId="0" applyFont="1" applyFill="1" applyBorder="1" applyAlignment="1" applyProtection="1">
      <alignment horizontal="right" vertical="center"/>
    </xf>
    <xf numFmtId="0" fontId="46" fillId="8" borderId="35" xfId="0" applyFont="1" applyFill="1" applyBorder="1" applyAlignment="1" applyProtection="1">
      <alignment horizontal="center" vertical="center"/>
    </xf>
    <xf numFmtId="0" fontId="46" fillId="8" borderId="40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5" xfId="0" applyFont="1" applyFill="1" applyBorder="1" applyAlignment="1" applyProtection="1">
      <alignment horizontal="left" vertical="center" wrapText="1" shrinkToFit="1"/>
    </xf>
    <xf numFmtId="0" fontId="16" fillId="8" borderId="40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2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_Sheet1" xfId="2"/>
  </cellStyles>
  <dxfs count="56"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nislavsti\Local%20Settings\Temporary%20Internet%20Files\Content.Outlook\A50YUHGK\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V31" headerRowCount="0" totalsRowShown="0" headerRowDxfId="49" dataDxfId="48" tableBorderDxfId="47">
  <tableColumns count="22">
    <tableColumn id="1" name="Column1" headerRowDxfId="46" dataDxfId="45" headerRowCellStyle="Normal 2">
      <calculatedColumnFormula>A11+1</calculatedColumnFormula>
    </tableColumn>
    <tableColumn id="2" name="Column2" headerRowDxfId="44" dataDxfId="43" headerRowCellStyle="Normal 2">
      <calculatedColumnFormula>VLOOKUP(D12,spisak!$C$11:$D$30,2,FALSE)</calculatedColumnFormula>
    </tableColumn>
    <tableColumn id="18" name="Column3" headerRowDxfId="42" dataDxfId="41" headerRowCellStyle="Normal 2" dataCellStyle="Normal 2"/>
    <tableColumn id="7" name="Column7" headerRowDxfId="40" dataDxfId="39"/>
    <tableColumn id="3" name="Column4" headerRowDxfId="38" dataDxfId="37"/>
    <tableColumn id="4" name="Column5" headerRowDxfId="36" dataDxfId="35"/>
    <tableColumn id="8" name="Column8" headerRowDxfId="34" dataDxfId="33">
      <calculatedColumnFormula>IF(ISBLANK(H12)=TRUE,"",+VALUE(LEFT(H12,3)))</calculatedColumnFormula>
    </tableColumn>
    <tableColumn id="9" name="Column9" headerRowDxfId="32" dataDxfId="31"/>
    <tableColumn id="11" name="Column11" headerRowDxfId="30" dataDxfId="29"/>
    <tableColumn id="5" name="Column6" headerRowDxfId="28" dataDxfId="27"/>
    <tableColumn id="6" name="Column10" headerRowDxfId="26" dataDxfId="25"/>
    <tableColumn id="13" name="Column13" headerRowDxfId="24" dataDxfId="23"/>
    <tableColumn id="14" name="Column14" headerRowDxfId="22" dataDxfId="21"/>
    <tableColumn id="15" name="Column15" headerRowDxfId="20" dataDxfId="19"/>
    <tableColumn id="16" name="Column16" headerRowDxfId="18" dataDxfId="17"/>
    <tableColumn id="17" name="Column17" headerRowDxfId="16" dataDxfId="15"/>
    <tableColumn id="10" name="Column12" headerRowDxfId="14" dataDxfId="13"/>
    <tableColumn id="12" name="Column18" headerRowDxfId="12" dataDxfId="11"/>
    <tableColumn id="19" name="Column19" headerRowDxfId="10" dataDxfId="9"/>
    <tableColumn id="20" name="Column20" headerRowDxfId="8" dataDxfId="7"/>
    <tableColumn id="21" name="Column21" headerRowDxfId="6" dataDxfId="5"/>
    <tableColumn id="22" name="Column22" headerRowDxfId="4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tabSelected="1" view="pageBreakPreview" zoomScale="70" zoomScaleNormal="90" zoomScaleSheetLayoutView="70" workbookViewId="0">
      <pane xSplit="15" ySplit="10" topLeftCell="AF11" activePane="bottomRight" state="frozen"/>
      <selection pane="topRight" activeCell="Y1" sqref="Y1"/>
      <selection pane="bottomLeft" activeCell="A13" sqref="A13"/>
      <selection pane="bottomRight" activeCell="C7" sqref="C7"/>
    </sheetView>
  </sheetViews>
  <sheetFormatPr defaultRowHeight="14.25"/>
  <cols>
    <col min="1" max="1" width="11.85546875" style="64" customWidth="1"/>
    <col min="2" max="2" width="28.85546875" style="64" hidden="1" customWidth="1"/>
    <col min="3" max="3" width="48.140625" style="64" customWidth="1"/>
    <col min="4" max="4" width="48.140625" style="64" hidden="1" customWidth="1"/>
    <col min="5" max="5" width="16.28515625" style="64" customWidth="1"/>
    <col min="6" max="6" width="16.140625" style="64" customWidth="1"/>
    <col min="7" max="10" width="17.5703125" style="64" customWidth="1"/>
    <col min="11" max="14" width="19" style="64" customWidth="1"/>
    <col min="15" max="15" width="25.28515625" style="64" customWidth="1"/>
    <col min="16" max="16" width="13" style="64" hidden="1" customWidth="1"/>
    <col min="17" max="34" width="9.140625" style="64"/>
    <col min="35" max="35" width="0" style="64" hidden="1" customWidth="1"/>
    <col min="36" max="16384" width="9.140625" style="64"/>
  </cols>
  <sheetData>
    <row r="1" spans="1:29" ht="18.75" customHeight="1">
      <c r="A1" s="195" t="s">
        <v>641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29" ht="27" customHeight="1">
      <c r="A2" s="198" t="s">
        <v>811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29">
      <c r="A3" s="192" t="s">
        <v>812</v>
      </c>
      <c r="B3" s="193"/>
      <c r="C3" s="194"/>
      <c r="I3" s="65"/>
      <c r="J3" s="65"/>
      <c r="K3" s="65"/>
      <c r="L3" s="66"/>
      <c r="M3" s="66"/>
      <c r="N3" s="66"/>
    </row>
    <row r="4" spans="1:29" ht="19.5" customHeight="1">
      <c r="A4" s="150"/>
      <c r="C4" s="201" t="str">
        <f>IF($A$4&gt;0,VLOOKUP(A4,sifarnik!A2:C252,2,FALSE),"")</f>
        <v/>
      </c>
      <c r="D4" s="202"/>
      <c r="E4" s="202"/>
      <c r="F4" s="202"/>
      <c r="G4" s="202"/>
      <c r="H4" s="202"/>
      <c r="I4" s="202"/>
      <c r="J4" s="202"/>
      <c r="K4" s="203"/>
      <c r="O4" s="82">
        <v>1</v>
      </c>
    </row>
    <row r="5" spans="1:29" ht="19.5" customHeight="1" thickBot="1">
      <c r="A5" s="191"/>
      <c r="B5" s="191"/>
      <c r="C5" s="191"/>
      <c r="I5" s="65"/>
      <c r="J5" s="65"/>
      <c r="K5" s="65"/>
    </row>
    <row r="6" spans="1:29" ht="20.25" customHeight="1" thickBot="1">
      <c r="C6" s="116"/>
      <c r="D6" s="83"/>
      <c r="G6" s="84">
        <f>+SUM(G11:G98)</f>
        <v>0</v>
      </c>
      <c r="H6" s="84"/>
      <c r="I6" s="84">
        <f>+SUM(I11:I98)</f>
        <v>0</v>
      </c>
      <c r="J6" s="84">
        <f t="shared" ref="J6:O6" si="0">+SUM(J11:J98)</f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</row>
    <row r="7" spans="1:29" ht="15" customHeight="1">
      <c r="C7"/>
      <c r="E7" s="85"/>
      <c r="F7" s="85"/>
      <c r="G7" s="85"/>
      <c r="H7" s="85"/>
      <c r="I7" s="85"/>
      <c r="J7" s="85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15">
      <c r="K8" s="72"/>
      <c r="M8" s="74"/>
      <c r="N8" s="154" t="s">
        <v>634</v>
      </c>
    </row>
    <row r="9" spans="1:29" ht="63" customHeight="1">
      <c r="A9" s="86" t="s">
        <v>675</v>
      </c>
      <c r="B9" s="75"/>
      <c r="C9" s="60" t="s">
        <v>122</v>
      </c>
      <c r="D9" s="60"/>
      <c r="E9" s="59" t="s">
        <v>124</v>
      </c>
      <c r="F9" s="59" t="s">
        <v>125</v>
      </c>
      <c r="G9" s="59" t="s">
        <v>123</v>
      </c>
      <c r="H9" s="59" t="s">
        <v>810</v>
      </c>
      <c r="I9" s="59" t="s">
        <v>793</v>
      </c>
      <c r="J9" s="59" t="s">
        <v>794</v>
      </c>
      <c r="K9" s="59" t="s">
        <v>795</v>
      </c>
      <c r="L9" s="59" t="s">
        <v>717</v>
      </c>
      <c r="M9" s="59" t="s">
        <v>777</v>
      </c>
      <c r="N9" s="59" t="s">
        <v>796</v>
      </c>
      <c r="O9" s="59" t="s">
        <v>797</v>
      </c>
      <c r="P9" s="122" t="s">
        <v>725</v>
      </c>
    </row>
    <row r="10" spans="1:29" ht="15">
      <c r="A10" s="61" t="s">
        <v>274</v>
      </c>
      <c r="B10" s="77"/>
      <c r="C10" s="61" t="s">
        <v>275</v>
      </c>
      <c r="D10" s="62"/>
      <c r="E10" s="63" t="s">
        <v>277</v>
      </c>
      <c r="F10" s="63" t="s">
        <v>452</v>
      </c>
      <c r="G10" s="63" t="s">
        <v>453</v>
      </c>
      <c r="H10" s="63" t="s">
        <v>454</v>
      </c>
      <c r="I10" s="63" t="s">
        <v>116</v>
      </c>
      <c r="J10" s="63" t="s">
        <v>604</v>
      </c>
      <c r="K10" s="63" t="s">
        <v>632</v>
      </c>
      <c r="L10" s="63" t="s">
        <v>633</v>
      </c>
      <c r="M10" s="63" t="s">
        <v>635</v>
      </c>
      <c r="N10" s="63" t="s">
        <v>785</v>
      </c>
      <c r="O10" s="63" t="s">
        <v>786</v>
      </c>
    </row>
    <row r="11" spans="1:29" ht="36" customHeight="1">
      <c r="A11" s="93">
        <v>1</v>
      </c>
      <c r="B11" s="94" t="e">
        <f>CONCATENATE($A$4,RIGHT(CONCATENATE("0",#REF!),3),A11)</f>
        <v>#REF!</v>
      </c>
      <c r="C11" s="189"/>
      <c r="D11" s="156"/>
      <c r="E11" s="172"/>
      <c r="F11" s="172"/>
      <c r="G11" s="96"/>
      <c r="H11" s="167"/>
      <c r="I11" s="153">
        <f>+SUMIF('по изворима и контима'!$D$12:$D$499,spisak!$C11,'по изворима и контима'!$J$12:$J$499)</f>
        <v>0</v>
      </c>
      <c r="J11" s="153">
        <f>+SUMIF('по изворима и контима'!$D$12:$D$499,spisak!$C11,'по изворима и контима'!$K$12:$K$499)</f>
        <v>0</v>
      </c>
      <c r="K11" s="153">
        <f>+SUMIF('по изворима и контима'!$D$12:$D$499,spisak!$C11,'по изворима и контима'!$L$12:$L$499)</f>
        <v>0</v>
      </c>
      <c r="L11" s="153">
        <f>+SUMIF('по изворима и контима'!$D$12:$D$499,spisak!$C11,'по изворима и контима'!$M$12:$M$499)</f>
        <v>0</v>
      </c>
      <c r="M11" s="153">
        <f>+SUMIF('по изворима и контима'!$D$12:$D$499,spisak!$C11,'по изворима и контима'!$N$12:$N$499)</f>
        <v>0</v>
      </c>
      <c r="N11" s="153">
        <f>+SUMIF('по изворима и контима'!$D$12:$D$499,spisak!$C11,'по изворима и контима'!$O$12:$O$499)</f>
        <v>0</v>
      </c>
      <c r="O11" s="153">
        <f>+SUMIF('по изворима и контима'!$D$12:$D$499,spisak!$C11,'по изворима и контима'!$P$12:$P$499)</f>
        <v>0</v>
      </c>
      <c r="P11" s="64">
        <f>+A11</f>
        <v>1</v>
      </c>
    </row>
    <row r="12" spans="1:29" ht="36" customHeight="1">
      <c r="A12" s="93">
        <f>A11+1</f>
        <v>2</v>
      </c>
      <c r="B12" s="94" t="e">
        <f>CONCATENATE($A$4,RIGHT(CONCATENATE("0",#REF!),3),A12)</f>
        <v>#REF!</v>
      </c>
      <c r="C12" s="157"/>
      <c r="D12" s="156"/>
      <c r="E12" s="172"/>
      <c r="F12" s="172"/>
      <c r="G12" s="96"/>
      <c r="H12" s="167"/>
      <c r="I12" s="153">
        <f>+SUMIF('по изворима и контима'!$D$12:$D$499,spisak!$C12,'по изворима и контима'!$J$12:$J$499)</f>
        <v>0</v>
      </c>
      <c r="J12" s="153">
        <f>+SUMIF('по изворима и контима'!$D$12:$D$499,spisak!$C12,'по изворима и контима'!$K$12:$K$499)</f>
        <v>0</v>
      </c>
      <c r="K12" s="153">
        <f>+SUMIF('по изворима и контима'!$D$12:$D$499,spisak!$C12,'по изворима и контима'!$L$12:$L$499)</f>
        <v>0</v>
      </c>
      <c r="L12" s="153">
        <f>+SUMIF('по изворима и контима'!$D$12:$D$499,spisak!$C12,'по изворима и контима'!$M$12:$M$499)</f>
        <v>0</v>
      </c>
      <c r="M12" s="153">
        <f>+SUMIF('по изворима и контима'!$D$12:$D$499,spisak!$C12,'по изворима и контима'!$N$12:$N$499)</f>
        <v>0</v>
      </c>
      <c r="N12" s="153">
        <f>+SUMIF('по изворима и контима'!$D$12:$D$499,spisak!$C12,'по изворима и контима'!$O$12:$O$499)</f>
        <v>0</v>
      </c>
      <c r="O12" s="153">
        <f>+SUMIF('по изворима и контима'!$D$12:$D$499,spisak!$C12,'по изворима и контима'!$P$12:$P$499)</f>
        <v>0</v>
      </c>
      <c r="P12" s="64">
        <f t="shared" ref="P12:P30" si="1">+A12</f>
        <v>2</v>
      </c>
    </row>
    <row r="13" spans="1:29" ht="36" customHeight="1">
      <c r="A13" s="93">
        <f t="shared" ref="A13:A23" si="2">A12+1</f>
        <v>3</v>
      </c>
      <c r="B13" s="94" t="e">
        <f>CONCATENATE($A$4,RIGHT(CONCATENATE("0",#REF!),3),A13)</f>
        <v>#REF!</v>
      </c>
      <c r="C13" s="157"/>
      <c r="D13" s="156"/>
      <c r="E13" s="172"/>
      <c r="F13" s="172"/>
      <c r="G13" s="96"/>
      <c r="H13" s="167"/>
      <c r="I13" s="153">
        <f>+SUMIF('по изворима и контима'!$D$12:$D$499,spisak!$C13,'по изворима и контима'!$J$12:$J$499)</f>
        <v>0</v>
      </c>
      <c r="J13" s="153">
        <f>+SUMIF('по изворима и контима'!$D$12:$D$499,spisak!$C13,'по изворима и контима'!$K$12:$K$499)</f>
        <v>0</v>
      </c>
      <c r="K13" s="153">
        <f>+SUMIF('по изворима и контима'!$D$12:$D$499,spisak!$C13,'по изворима и контима'!$L$12:$L$499)</f>
        <v>0</v>
      </c>
      <c r="L13" s="153">
        <f>+SUMIF('по изворима и контима'!$D$12:$D$499,spisak!$C13,'по изворима и контима'!$M$12:$M$499)</f>
        <v>0</v>
      </c>
      <c r="M13" s="153">
        <f>+SUMIF('по изворима и контима'!$D$12:$D$499,spisak!$C13,'по изворима и контима'!$N$12:$N$499)</f>
        <v>0</v>
      </c>
      <c r="N13" s="153">
        <f>+SUMIF('по изворима и контима'!$D$12:$D$499,spisak!$C13,'по изворима и контима'!$O$12:$O$499)</f>
        <v>0</v>
      </c>
      <c r="O13" s="153">
        <f>+SUMIF('по изворима и контима'!$D$12:$D$499,spisak!$C13,'по изворима и контима'!$P$12:$P$499)</f>
        <v>0</v>
      </c>
      <c r="P13" s="64">
        <f t="shared" si="1"/>
        <v>3</v>
      </c>
    </row>
    <row r="14" spans="1:29" ht="36" customHeight="1">
      <c r="A14" s="93">
        <f t="shared" si="2"/>
        <v>4</v>
      </c>
      <c r="B14" s="94" t="e">
        <f>CONCATENATE($A$4,RIGHT(CONCATENATE("0",#REF!),3),A14)</f>
        <v>#REF!</v>
      </c>
      <c r="C14" s="157"/>
      <c r="D14" s="156"/>
      <c r="E14" s="172"/>
      <c r="F14" s="172"/>
      <c r="G14" s="96"/>
      <c r="H14" s="167"/>
      <c r="I14" s="153">
        <f>+SUMIF('по изворима и контима'!$D$12:$D$499,spisak!$C14,'по изворима и контима'!$J$12:$J$499)</f>
        <v>0</v>
      </c>
      <c r="J14" s="153">
        <f>+SUMIF('по изворима и контима'!$D$12:$D$499,spisak!$C14,'по изворима и контима'!$K$12:$K$499)</f>
        <v>0</v>
      </c>
      <c r="K14" s="153">
        <f>+SUMIF('по изворима и контима'!$D$12:$D$499,spisak!$C14,'по изворима и контима'!$L$12:$L$499)</f>
        <v>0</v>
      </c>
      <c r="L14" s="153">
        <f>+SUMIF('по изворима и контима'!$D$12:$D$499,spisak!$C14,'по изворима и контима'!$M$12:$M$499)</f>
        <v>0</v>
      </c>
      <c r="M14" s="153">
        <f>+SUMIF('по изворима и контима'!$D$12:$D$499,spisak!$C14,'по изворима и контима'!$N$12:$N$499)</f>
        <v>0</v>
      </c>
      <c r="N14" s="153">
        <f>+SUMIF('по изворима и контима'!$D$12:$D$499,spisak!$C14,'по изворима и контима'!$O$12:$O$499)</f>
        <v>0</v>
      </c>
      <c r="O14" s="153">
        <f>+SUMIF('по изворима и контима'!$D$12:$D$499,spisak!$C14,'по изворима и контима'!$P$12:$P$499)</f>
        <v>0</v>
      </c>
      <c r="P14" s="64">
        <f t="shared" si="1"/>
        <v>4</v>
      </c>
    </row>
    <row r="15" spans="1:29" ht="36" customHeight="1">
      <c r="A15" s="93">
        <f t="shared" si="2"/>
        <v>5</v>
      </c>
      <c r="B15" s="94" t="e">
        <f>CONCATENATE($A$4,RIGHT(CONCATENATE("0",#REF!),3),A15)</f>
        <v>#REF!</v>
      </c>
      <c r="C15" s="157"/>
      <c r="D15" s="156"/>
      <c r="E15" s="172"/>
      <c r="F15" s="172"/>
      <c r="G15" s="96"/>
      <c r="H15" s="167"/>
      <c r="I15" s="153">
        <f>+SUMIF('по изворима и контима'!$D$12:$D$499,spisak!$C15,'по изворима и контима'!$J$12:$J$499)</f>
        <v>0</v>
      </c>
      <c r="J15" s="153">
        <f>+SUMIF('по изворима и контима'!$D$12:$D$499,spisak!$C15,'по изворима и контима'!$K$12:$K$499)</f>
        <v>0</v>
      </c>
      <c r="K15" s="153">
        <f>+SUMIF('по изворима и контима'!$D$12:$D$499,spisak!$C15,'по изворима и контима'!$L$12:$L$499)</f>
        <v>0</v>
      </c>
      <c r="L15" s="153">
        <f>+SUMIF('по изворима и контима'!$D$12:$D$499,spisak!$C15,'по изворима и контима'!$M$12:$M$499)</f>
        <v>0</v>
      </c>
      <c r="M15" s="153">
        <f>+SUMIF('по изворима и контима'!$D$12:$D$499,spisak!$C15,'по изворима и контима'!$N$12:$N$499)</f>
        <v>0</v>
      </c>
      <c r="N15" s="153">
        <f>+SUMIF('по изворима и контима'!$D$12:$D$499,spisak!$C15,'по изворима и контима'!$O$12:$O$499)</f>
        <v>0</v>
      </c>
      <c r="O15" s="153">
        <f>+SUMIF('по изворима и контима'!$D$12:$D$499,spisak!$C15,'по изворима и контима'!$P$12:$P$499)</f>
        <v>0</v>
      </c>
      <c r="P15" s="64">
        <f t="shared" si="1"/>
        <v>5</v>
      </c>
    </row>
    <row r="16" spans="1:29" ht="36" customHeight="1">
      <c r="A16" s="93">
        <f t="shared" si="2"/>
        <v>6</v>
      </c>
      <c r="B16" s="94" t="e">
        <f>CONCATENATE($A$4,RIGHT(CONCATENATE("0",#REF!),3),A16)</f>
        <v>#REF!</v>
      </c>
      <c r="C16" s="58"/>
      <c r="D16" s="156"/>
      <c r="E16" s="172"/>
      <c r="F16" s="172"/>
      <c r="G16" s="96"/>
      <c r="H16" s="167"/>
      <c r="I16" s="153">
        <f>+SUMIF('по изворима и контима'!$D$12:$D$499,spisak!$C16,'по изворима и контима'!$J$12:$J$499)</f>
        <v>0</v>
      </c>
      <c r="J16" s="153">
        <f>+SUMIF('по изворима и контима'!$D$12:$D$499,spisak!$C16,'по изворима и контима'!$K$12:$K$499)</f>
        <v>0</v>
      </c>
      <c r="K16" s="153">
        <f>+SUMIF('по изворима и контима'!$D$12:$D$499,spisak!$C16,'по изворима и контима'!$L$12:$L$499)</f>
        <v>0</v>
      </c>
      <c r="L16" s="153">
        <f>+SUMIF('по изворима и контима'!$D$12:$D$499,spisak!$C16,'по изворима и контима'!$M$12:$M$499)</f>
        <v>0</v>
      </c>
      <c r="M16" s="153">
        <f>+SUMIF('по изворима и контима'!$D$12:$D$499,spisak!$C16,'по изворима и контима'!$N$12:$N$499)</f>
        <v>0</v>
      </c>
      <c r="N16" s="153">
        <f>+SUMIF('по изворима и контима'!$D$12:$D$499,spisak!$C16,'по изворима и контима'!$O$12:$O$499)</f>
        <v>0</v>
      </c>
      <c r="O16" s="153">
        <f>+SUMIF('по изворима и контима'!$D$12:$D$499,spisak!$C16,'по изворима и контима'!$P$12:$P$499)</f>
        <v>0</v>
      </c>
      <c r="P16" s="64">
        <f t="shared" si="1"/>
        <v>6</v>
      </c>
    </row>
    <row r="17" spans="1:16" ht="36" customHeight="1">
      <c r="A17" s="93">
        <f t="shared" si="2"/>
        <v>7</v>
      </c>
      <c r="B17" s="94" t="e">
        <f>CONCATENATE($A$4,RIGHT(CONCATENATE("0",#REF!),3),A17)</f>
        <v>#REF!</v>
      </c>
      <c r="C17" s="58"/>
      <c r="D17" s="156"/>
      <c r="E17" s="172"/>
      <c r="F17" s="172"/>
      <c r="G17" s="96"/>
      <c r="H17" s="167"/>
      <c r="I17" s="153">
        <f>+SUMIF('по изворима и контима'!$D$12:$D$499,spisak!$C17,'по изворима и контима'!$J$12:$J$499)</f>
        <v>0</v>
      </c>
      <c r="J17" s="153">
        <f>+SUMIF('по изворима и контима'!$D$12:$D$499,spisak!$C17,'по изворима и контима'!$K$12:$K$499)</f>
        <v>0</v>
      </c>
      <c r="K17" s="153">
        <f>+SUMIF('по изворима и контима'!$D$12:$D$499,spisak!$C17,'по изворима и контима'!$L$12:$L$499)</f>
        <v>0</v>
      </c>
      <c r="L17" s="153">
        <f>+SUMIF('по изворима и контима'!$D$12:$D$499,spisak!$C17,'по изворима и контима'!$M$12:$M$499)</f>
        <v>0</v>
      </c>
      <c r="M17" s="153">
        <f>+SUMIF('по изворима и контима'!$D$12:$D$499,spisak!$C17,'по изворима и контима'!$N$12:$N$499)</f>
        <v>0</v>
      </c>
      <c r="N17" s="153">
        <f>+SUMIF('по изворима и контима'!$D$12:$D$499,spisak!$C17,'по изворима и контима'!$O$12:$O$499)</f>
        <v>0</v>
      </c>
      <c r="O17" s="153">
        <f>+SUMIF('по изворима и контима'!$D$12:$D$499,spisak!$C17,'по изворима и контима'!$P$12:$P$499)</f>
        <v>0</v>
      </c>
      <c r="P17" s="64">
        <f t="shared" si="1"/>
        <v>7</v>
      </c>
    </row>
    <row r="18" spans="1:16" ht="36" customHeight="1">
      <c r="A18" s="93">
        <f t="shared" si="2"/>
        <v>8</v>
      </c>
      <c r="B18" s="94" t="e">
        <f>CONCATENATE($A$4,RIGHT(CONCATENATE("0",#REF!),3),A18)</f>
        <v>#REF!</v>
      </c>
      <c r="C18" s="58"/>
      <c r="D18" s="156"/>
      <c r="E18" s="172"/>
      <c r="F18" s="172"/>
      <c r="G18" s="96"/>
      <c r="H18" s="167"/>
      <c r="I18" s="153">
        <f>+SUMIF('по изворима и контима'!$D$12:$D$499,spisak!$C18,'по изворима и контима'!$J$12:$J$499)</f>
        <v>0</v>
      </c>
      <c r="J18" s="153">
        <f>+SUMIF('по изворима и контима'!$D$12:$D$499,spisak!$C18,'по изворима и контима'!$K$12:$K$499)</f>
        <v>0</v>
      </c>
      <c r="K18" s="153">
        <f>+SUMIF('по изворима и контима'!$D$12:$D$499,spisak!$C18,'по изворима и контима'!$L$12:$L$499)</f>
        <v>0</v>
      </c>
      <c r="L18" s="153">
        <f>+SUMIF('по изворима и контима'!$D$12:$D$499,spisak!$C18,'по изворима и контима'!$M$12:$M$499)</f>
        <v>0</v>
      </c>
      <c r="M18" s="153">
        <f>+SUMIF('по изворима и контима'!$D$12:$D$499,spisak!$C18,'по изворима и контима'!$N$12:$N$499)</f>
        <v>0</v>
      </c>
      <c r="N18" s="153">
        <f>+SUMIF('по изворима и контима'!$D$12:$D$499,spisak!$C18,'по изворима и контима'!$O$12:$O$499)</f>
        <v>0</v>
      </c>
      <c r="O18" s="153">
        <f>+SUMIF('по изворима и контима'!$D$12:$D$499,spisak!$C18,'по изворима и контима'!$P$12:$P$499)</f>
        <v>0</v>
      </c>
      <c r="P18" s="64">
        <f t="shared" si="1"/>
        <v>8</v>
      </c>
    </row>
    <row r="19" spans="1:16" ht="36" customHeight="1">
      <c r="A19" s="93">
        <f t="shared" si="2"/>
        <v>9</v>
      </c>
      <c r="B19" s="94" t="e">
        <f>CONCATENATE($A$4,RIGHT(CONCATENATE("0",#REF!),3),A19)</f>
        <v>#REF!</v>
      </c>
      <c r="C19" s="58"/>
      <c r="D19" s="156"/>
      <c r="E19" s="172"/>
      <c r="F19" s="172"/>
      <c r="G19" s="96"/>
      <c r="H19" s="167"/>
      <c r="I19" s="153">
        <f>+SUMIF('по изворима и контима'!$D$12:$D$499,spisak!$C19,'по изворима и контима'!$J$12:$J$499)</f>
        <v>0</v>
      </c>
      <c r="J19" s="153">
        <f>+SUMIF('по изворима и контима'!$D$12:$D$499,spisak!$C19,'по изворима и контима'!$K$12:$K$499)</f>
        <v>0</v>
      </c>
      <c r="K19" s="153">
        <f>+SUMIF('по изворима и контима'!$D$12:$D$499,spisak!$C19,'по изворима и контима'!$L$12:$L$499)</f>
        <v>0</v>
      </c>
      <c r="L19" s="153">
        <f>+SUMIF('по изворима и контима'!$D$12:$D$499,spisak!$C19,'по изворима и контима'!$M$12:$M$499)</f>
        <v>0</v>
      </c>
      <c r="M19" s="153">
        <f>+SUMIF('по изворима и контима'!$D$12:$D$499,spisak!$C19,'по изворима и контима'!$N$12:$N$499)</f>
        <v>0</v>
      </c>
      <c r="N19" s="153">
        <f>+SUMIF('по изворима и контима'!$D$12:$D$499,spisak!$C19,'по изворима и контима'!$O$12:$O$499)</f>
        <v>0</v>
      </c>
      <c r="O19" s="153">
        <f>+SUMIF('по изворима и контима'!$D$12:$D$499,spisak!$C19,'по изворима и контима'!$P$12:$P$499)</f>
        <v>0</v>
      </c>
      <c r="P19" s="64">
        <f t="shared" si="1"/>
        <v>9</v>
      </c>
    </row>
    <row r="20" spans="1:16" ht="36" customHeight="1">
      <c r="A20" s="93">
        <f t="shared" si="2"/>
        <v>10</v>
      </c>
      <c r="B20" s="94" t="e">
        <f>CONCATENATE($A$4,RIGHT(CONCATENATE("0",#REF!),3),A20)</f>
        <v>#REF!</v>
      </c>
      <c r="C20" s="58"/>
      <c r="D20" s="156"/>
      <c r="E20" s="172"/>
      <c r="F20" s="172"/>
      <c r="G20" s="96"/>
      <c r="H20" s="167"/>
      <c r="I20" s="153">
        <f>+SUMIF('по изворима и контима'!$D$12:$D$499,spisak!$C20,'по изворима и контима'!$J$12:$J$499)</f>
        <v>0</v>
      </c>
      <c r="J20" s="153">
        <f>+SUMIF('по изворима и контима'!$D$12:$D$499,spisak!$C20,'по изворима и контима'!$K$12:$K$499)</f>
        <v>0</v>
      </c>
      <c r="K20" s="153">
        <f>+SUMIF('по изворима и контима'!$D$12:$D$499,spisak!$C20,'по изворима и контима'!$L$12:$L$499)</f>
        <v>0</v>
      </c>
      <c r="L20" s="153">
        <f>+SUMIF('по изворима и контима'!$D$12:$D$499,spisak!$C20,'по изворима и контима'!$M$12:$M$499)</f>
        <v>0</v>
      </c>
      <c r="M20" s="153">
        <f>+SUMIF('по изворима и контима'!$D$12:$D$499,spisak!$C20,'по изворима и контима'!$N$12:$N$499)</f>
        <v>0</v>
      </c>
      <c r="N20" s="153">
        <f>+SUMIF('по изворима и контима'!$D$12:$D$499,spisak!$C20,'по изворима и контима'!$O$12:$O$499)</f>
        <v>0</v>
      </c>
      <c r="O20" s="153">
        <f>+SUMIF('по изворима и контима'!$D$12:$D$499,spisak!$C20,'по изворима и контима'!$P$12:$P$499)</f>
        <v>0</v>
      </c>
      <c r="P20" s="64">
        <f t="shared" si="1"/>
        <v>10</v>
      </c>
    </row>
    <row r="21" spans="1:16" ht="36" customHeight="1">
      <c r="A21" s="93">
        <f t="shared" si="2"/>
        <v>11</v>
      </c>
      <c r="B21" s="94" t="e">
        <f>CONCATENATE($A$4,RIGHT(CONCATENATE("0",#REF!),3),A21)</f>
        <v>#REF!</v>
      </c>
      <c r="C21" s="58"/>
      <c r="D21" s="156"/>
      <c r="E21" s="172"/>
      <c r="F21" s="172"/>
      <c r="G21" s="96"/>
      <c r="H21" s="167"/>
      <c r="I21" s="153">
        <f>+SUMIF('по изворима и контима'!$D$12:$D$499,spisak!$C21,'по изворима и контима'!$J$12:$J$499)</f>
        <v>0</v>
      </c>
      <c r="J21" s="153">
        <f>+SUMIF('по изворима и контима'!$D$12:$D$499,spisak!$C21,'по изворима и контима'!$K$12:$K$499)</f>
        <v>0</v>
      </c>
      <c r="K21" s="153">
        <f>+SUMIF('по изворима и контима'!$D$12:$D$499,spisak!$C21,'по изворима и контима'!$L$12:$L$499)</f>
        <v>0</v>
      </c>
      <c r="L21" s="153">
        <f>+SUMIF('по изворима и контима'!$D$12:$D$499,spisak!$C21,'по изворима и контима'!$M$12:$M$499)</f>
        <v>0</v>
      </c>
      <c r="M21" s="153">
        <f>+SUMIF('по изворима и контима'!$D$12:$D$499,spisak!$C21,'по изворима и контима'!$N$12:$N$499)</f>
        <v>0</v>
      </c>
      <c r="N21" s="153">
        <f>+SUMIF('по изворима и контима'!$D$12:$D$499,spisak!$C21,'по изворима и контима'!$O$12:$O$499)</f>
        <v>0</v>
      </c>
      <c r="O21" s="153">
        <f>+SUMIF('по изворима и контима'!$D$12:$D$499,spisak!$C21,'по изворима и контима'!$P$12:$P$499)</f>
        <v>0</v>
      </c>
      <c r="P21" s="64">
        <f t="shared" si="1"/>
        <v>11</v>
      </c>
    </row>
    <row r="22" spans="1:16" ht="36" customHeight="1">
      <c r="A22" s="93">
        <f t="shared" si="2"/>
        <v>12</v>
      </c>
      <c r="B22" s="94" t="e">
        <f>CONCATENATE($A$4,RIGHT(CONCATENATE("0",#REF!),3),A22)</f>
        <v>#REF!</v>
      </c>
      <c r="C22" s="58"/>
      <c r="D22" s="156"/>
      <c r="E22" s="172"/>
      <c r="F22" s="172"/>
      <c r="G22" s="96"/>
      <c r="H22" s="167"/>
      <c r="I22" s="153">
        <f>+SUMIF('по изворима и контима'!$D$12:$D$499,spisak!$C22,'по изворима и контима'!$J$12:$J$499)</f>
        <v>0</v>
      </c>
      <c r="J22" s="153">
        <f>+SUMIF('по изворима и контима'!$D$12:$D$499,spisak!$C22,'по изворима и контима'!$K$12:$K$499)</f>
        <v>0</v>
      </c>
      <c r="K22" s="153">
        <f>+SUMIF('по изворима и контима'!$D$12:$D$499,spisak!$C22,'по изворима и контима'!$L$12:$L$499)</f>
        <v>0</v>
      </c>
      <c r="L22" s="153">
        <f>+SUMIF('по изворима и контима'!$D$12:$D$499,spisak!$C22,'по изворима и контима'!$M$12:$M$499)</f>
        <v>0</v>
      </c>
      <c r="M22" s="153">
        <f>+SUMIF('по изворима и контима'!$D$12:$D$499,spisak!$C22,'по изворима и контима'!$N$12:$N$499)</f>
        <v>0</v>
      </c>
      <c r="N22" s="153">
        <f>+SUMIF('по изворима и контима'!$D$12:$D$499,spisak!$C22,'по изворима и контима'!$O$12:$O$499)</f>
        <v>0</v>
      </c>
      <c r="O22" s="153">
        <f>+SUMIF('по изворима и контима'!$D$12:$D$499,spisak!$C22,'по изворима и контима'!$P$12:$P$499)</f>
        <v>0</v>
      </c>
      <c r="P22" s="64">
        <f t="shared" si="1"/>
        <v>12</v>
      </c>
    </row>
    <row r="23" spans="1:16" ht="36" customHeight="1">
      <c r="A23" s="93">
        <f t="shared" si="2"/>
        <v>13</v>
      </c>
      <c r="B23" s="94" t="e">
        <f>CONCATENATE($A$4,RIGHT(CONCATENATE("0",#REF!),3),A23)</f>
        <v>#REF!</v>
      </c>
      <c r="C23" s="58"/>
      <c r="D23" s="156"/>
      <c r="E23" s="172"/>
      <c r="F23" s="172"/>
      <c r="G23" s="96"/>
      <c r="H23" s="167"/>
      <c r="I23" s="153">
        <f>+SUMIF('по изворима и контима'!$D$12:$D$499,spisak!$C23,'по изворима и контима'!$J$12:$J$499)</f>
        <v>0</v>
      </c>
      <c r="J23" s="153">
        <f>+SUMIF('по изворима и контима'!$D$12:$D$499,spisak!$C23,'по изворима и контима'!$K$12:$K$499)</f>
        <v>0</v>
      </c>
      <c r="K23" s="153">
        <f>+SUMIF('по изворима и контима'!$D$12:$D$499,spisak!$C23,'по изворима и контима'!$L$12:$L$499)</f>
        <v>0</v>
      </c>
      <c r="L23" s="153">
        <f>+SUMIF('по изворима и контима'!$D$12:$D$499,spisak!$C23,'по изворима и контима'!$M$12:$M$499)</f>
        <v>0</v>
      </c>
      <c r="M23" s="153">
        <f>+SUMIF('по изворима и контима'!$D$12:$D$499,spisak!$C23,'по изворима и контима'!$N$12:$N$499)</f>
        <v>0</v>
      </c>
      <c r="N23" s="153">
        <f>+SUMIF('по изворима и контима'!$D$12:$D$499,spisak!$C23,'по изворима и контима'!$O$12:$O$499)</f>
        <v>0</v>
      </c>
      <c r="O23" s="153">
        <f>+SUMIF('по изворима и контима'!$D$12:$D$499,spisak!$C23,'по изворима и контима'!$P$12:$P$499)</f>
        <v>0</v>
      </c>
      <c r="P23" s="64">
        <f t="shared" si="1"/>
        <v>13</v>
      </c>
    </row>
    <row r="24" spans="1:16" ht="36" customHeight="1">
      <c r="A24" s="93">
        <f t="shared" ref="A24:A30" si="3">A23+1</f>
        <v>14</v>
      </c>
      <c r="B24" s="94" t="e">
        <f>CONCATENATE($A$4,RIGHT(CONCATENATE("0",#REF!),3),A24)</f>
        <v>#REF!</v>
      </c>
      <c r="C24" s="58"/>
      <c r="D24" s="156"/>
      <c r="E24" s="172"/>
      <c r="F24" s="172"/>
      <c r="G24" s="96"/>
      <c r="H24" s="167"/>
      <c r="I24" s="153">
        <f>+SUMIF('по изворима и контима'!$D$12:$D$499,spisak!$C24,'по изворима и контима'!$J$12:$J$499)</f>
        <v>0</v>
      </c>
      <c r="J24" s="153">
        <f>+SUMIF('по изворима и контима'!$D$12:$D$499,spisak!$C24,'по изворима и контима'!$K$12:$K$499)</f>
        <v>0</v>
      </c>
      <c r="K24" s="153">
        <f>+SUMIF('по изворима и контима'!$D$12:$D$499,spisak!$C24,'по изворима и контима'!$L$12:$L$499)</f>
        <v>0</v>
      </c>
      <c r="L24" s="153">
        <f>+SUMIF('по изворима и контима'!$D$12:$D$499,spisak!$C24,'по изворима и контима'!$M$12:$M$499)</f>
        <v>0</v>
      </c>
      <c r="M24" s="153">
        <f>+SUMIF('по изворима и контима'!$D$12:$D$499,spisak!$C24,'по изворима и контима'!$N$12:$N$499)</f>
        <v>0</v>
      </c>
      <c r="N24" s="153">
        <f>+SUMIF('по изворима и контима'!$D$12:$D$499,spisak!$C24,'по изворима и контима'!$O$12:$O$499)</f>
        <v>0</v>
      </c>
      <c r="O24" s="153">
        <f>+SUMIF('по изворима и контима'!$D$12:$D$499,spisak!$C24,'по изворима и контима'!$P$12:$P$499)</f>
        <v>0</v>
      </c>
      <c r="P24" s="64">
        <f t="shared" si="1"/>
        <v>14</v>
      </c>
    </row>
    <row r="25" spans="1:16" ht="36" customHeight="1">
      <c r="A25" s="93">
        <f t="shared" si="3"/>
        <v>15</v>
      </c>
      <c r="B25" s="94" t="e">
        <f>CONCATENATE($A$4,RIGHT(CONCATENATE("0",#REF!),3),A25)</f>
        <v>#REF!</v>
      </c>
      <c r="C25" s="58"/>
      <c r="D25" s="156"/>
      <c r="E25" s="172"/>
      <c r="F25" s="172"/>
      <c r="G25" s="96"/>
      <c r="H25" s="167"/>
      <c r="I25" s="153">
        <f>+SUMIF('по изворима и контима'!$D$12:$D$499,spisak!$C25,'по изворима и контима'!$J$12:$J$499)</f>
        <v>0</v>
      </c>
      <c r="J25" s="153">
        <f>+SUMIF('по изворима и контима'!$D$12:$D$499,spisak!$C25,'по изворима и контима'!$K$12:$K$499)</f>
        <v>0</v>
      </c>
      <c r="K25" s="153">
        <f>+SUMIF('по изворима и контима'!$D$12:$D$499,spisak!$C25,'по изворима и контима'!$L$12:$L$499)</f>
        <v>0</v>
      </c>
      <c r="L25" s="153">
        <f>+SUMIF('по изворима и контима'!$D$12:$D$499,spisak!$C25,'по изворима и контима'!$M$12:$M$499)</f>
        <v>0</v>
      </c>
      <c r="M25" s="153">
        <f>+SUMIF('по изворима и контима'!$D$12:$D$499,spisak!$C25,'по изворима и контима'!$N$12:$N$499)</f>
        <v>0</v>
      </c>
      <c r="N25" s="153">
        <f>+SUMIF('по изворима и контима'!$D$12:$D$499,spisak!$C25,'по изворима и контима'!$O$12:$O$499)</f>
        <v>0</v>
      </c>
      <c r="O25" s="153">
        <f>+SUMIF('по изворима и контима'!$D$12:$D$499,spisak!$C25,'по изворима и контима'!$P$12:$P$499)</f>
        <v>0</v>
      </c>
      <c r="P25" s="64">
        <f t="shared" si="1"/>
        <v>15</v>
      </c>
    </row>
    <row r="26" spans="1:16" ht="36" customHeight="1">
      <c r="A26" s="93">
        <f t="shared" si="3"/>
        <v>16</v>
      </c>
      <c r="B26" s="94" t="e">
        <f>CONCATENATE($A$4,RIGHT(CONCATENATE("0",#REF!),3),A26)</f>
        <v>#REF!</v>
      </c>
      <c r="C26" s="58"/>
      <c r="D26" s="156"/>
      <c r="E26" s="172"/>
      <c r="F26" s="172"/>
      <c r="G26" s="96"/>
      <c r="H26" s="167"/>
      <c r="I26" s="153">
        <f>+SUMIF('по изворима и контима'!$D$12:$D$499,spisak!$C26,'по изворима и контима'!$J$12:$J$499)</f>
        <v>0</v>
      </c>
      <c r="J26" s="153">
        <f>+SUMIF('по изворима и контима'!$D$12:$D$499,spisak!$C26,'по изворима и контима'!$K$12:$K$499)</f>
        <v>0</v>
      </c>
      <c r="K26" s="153">
        <f>+SUMIF('по изворима и контима'!$D$12:$D$499,spisak!$C26,'по изворима и контима'!$L$12:$L$499)</f>
        <v>0</v>
      </c>
      <c r="L26" s="153">
        <f>+SUMIF('по изворима и контима'!$D$12:$D$499,spisak!$C26,'по изворима и контима'!$M$12:$M$499)</f>
        <v>0</v>
      </c>
      <c r="M26" s="153">
        <f>+SUMIF('по изворима и контима'!$D$12:$D$499,spisak!$C26,'по изворима и контима'!$N$12:$N$499)</f>
        <v>0</v>
      </c>
      <c r="N26" s="153">
        <f>+SUMIF('по изворима и контима'!$D$12:$D$499,spisak!$C26,'по изворима и контима'!$O$12:$O$499)</f>
        <v>0</v>
      </c>
      <c r="O26" s="153">
        <f>+SUMIF('по изворима и контима'!$D$12:$D$499,spisak!$C26,'по изворима и контима'!$P$12:$P$499)</f>
        <v>0</v>
      </c>
      <c r="P26" s="64">
        <f t="shared" si="1"/>
        <v>16</v>
      </c>
    </row>
    <row r="27" spans="1:16" ht="36" customHeight="1">
      <c r="A27" s="93">
        <f t="shared" si="3"/>
        <v>17</v>
      </c>
      <c r="B27" s="94" t="e">
        <f>CONCATENATE($A$4,RIGHT(CONCATENATE("0",#REF!),3),A27)</f>
        <v>#REF!</v>
      </c>
      <c r="C27" s="58"/>
      <c r="D27" s="156"/>
      <c r="E27" s="172"/>
      <c r="F27" s="172"/>
      <c r="G27" s="96"/>
      <c r="H27" s="167"/>
      <c r="I27" s="153">
        <f>+SUMIF('по изворима и контима'!$D$12:$D$499,spisak!$C27,'по изворима и контима'!$J$12:$J$499)</f>
        <v>0</v>
      </c>
      <c r="J27" s="153">
        <f>+SUMIF('по изворима и контима'!$D$12:$D$499,spisak!$C27,'по изворима и контима'!$K$12:$K$499)</f>
        <v>0</v>
      </c>
      <c r="K27" s="153">
        <f>+SUMIF('по изворима и контима'!$D$12:$D$499,spisak!$C27,'по изворима и контима'!$L$12:$L$499)</f>
        <v>0</v>
      </c>
      <c r="L27" s="153">
        <f>+SUMIF('по изворима и контима'!$D$12:$D$499,spisak!$C27,'по изворима и контима'!$M$12:$M$499)</f>
        <v>0</v>
      </c>
      <c r="M27" s="153">
        <f>+SUMIF('по изворима и контима'!$D$12:$D$499,spisak!$C27,'по изворима и контима'!$N$12:$N$499)</f>
        <v>0</v>
      </c>
      <c r="N27" s="153">
        <f>+SUMIF('по изворима и контима'!$D$12:$D$499,spisak!$C27,'по изворима и контима'!$O$12:$O$499)</f>
        <v>0</v>
      </c>
      <c r="O27" s="153">
        <f>+SUMIF('по изворима и контима'!$D$12:$D$499,spisak!$C27,'по изворима и контима'!$P$12:$P$499)</f>
        <v>0</v>
      </c>
      <c r="P27" s="64">
        <f t="shared" si="1"/>
        <v>17</v>
      </c>
    </row>
    <row r="28" spans="1:16" ht="36" customHeight="1">
      <c r="A28" s="93">
        <f t="shared" si="3"/>
        <v>18</v>
      </c>
      <c r="B28" s="94" t="e">
        <f>CONCATENATE($A$4,RIGHT(CONCATENATE("0",#REF!),3),A28)</f>
        <v>#REF!</v>
      </c>
      <c r="C28" s="58"/>
      <c r="D28" s="156"/>
      <c r="E28" s="172"/>
      <c r="F28" s="172"/>
      <c r="G28" s="96"/>
      <c r="H28" s="167"/>
      <c r="I28" s="153">
        <f>+SUMIF('по изворима и контима'!$D$12:$D$499,spisak!$C28,'по изворима и контима'!$J$12:$J$499)</f>
        <v>0</v>
      </c>
      <c r="J28" s="153">
        <f>+SUMIF('по изворима и контима'!$D$12:$D$499,spisak!$C28,'по изворима и контима'!$K$12:$K$499)</f>
        <v>0</v>
      </c>
      <c r="K28" s="153">
        <f>+SUMIF('по изворима и контима'!$D$12:$D$499,spisak!$C28,'по изворима и контима'!$L$12:$L$499)</f>
        <v>0</v>
      </c>
      <c r="L28" s="153">
        <f>+SUMIF('по изворима и контима'!$D$12:$D$499,spisak!$C28,'по изворима и контима'!$M$12:$M$499)</f>
        <v>0</v>
      </c>
      <c r="M28" s="153">
        <f>+SUMIF('по изворима и контима'!$D$12:$D$499,spisak!$C28,'по изворима и контима'!$N$12:$N$499)</f>
        <v>0</v>
      </c>
      <c r="N28" s="153">
        <f>+SUMIF('по изворима и контима'!$D$12:$D$499,spisak!$C28,'по изворима и контима'!$O$12:$O$499)</f>
        <v>0</v>
      </c>
      <c r="O28" s="153">
        <f>+SUMIF('по изворима и контима'!$D$12:$D$499,spisak!$C28,'по изворима и контима'!$P$12:$P$499)</f>
        <v>0</v>
      </c>
      <c r="P28" s="64">
        <f t="shared" si="1"/>
        <v>18</v>
      </c>
    </row>
    <row r="29" spans="1:16" ht="36" customHeight="1">
      <c r="A29" s="93">
        <f t="shared" si="3"/>
        <v>19</v>
      </c>
      <c r="B29" s="94" t="e">
        <f>CONCATENATE($A$4,RIGHT(CONCATENATE("0",#REF!),3),A29)</f>
        <v>#REF!</v>
      </c>
      <c r="C29" s="58"/>
      <c r="D29" s="156"/>
      <c r="E29" s="172"/>
      <c r="F29" s="172"/>
      <c r="G29" s="96"/>
      <c r="H29" s="167"/>
      <c r="I29" s="153">
        <f>+SUMIF('по изворима и контима'!$D$12:$D$499,spisak!$C29,'по изворима и контима'!$J$12:$J$499)</f>
        <v>0</v>
      </c>
      <c r="J29" s="153">
        <f>+SUMIF('по изворима и контима'!$D$12:$D$499,spisak!$C29,'по изворима и контима'!$K$12:$K$499)</f>
        <v>0</v>
      </c>
      <c r="K29" s="153">
        <f>+SUMIF('по изворима и контима'!$D$12:$D$499,spisak!$C29,'по изворима и контима'!$L$12:$L$499)</f>
        <v>0</v>
      </c>
      <c r="L29" s="153">
        <f>+SUMIF('по изворима и контима'!$D$12:$D$499,spisak!$C29,'по изворима и контима'!$M$12:$M$499)</f>
        <v>0</v>
      </c>
      <c r="M29" s="153">
        <f>+SUMIF('по изворима и контима'!$D$12:$D$499,spisak!$C29,'по изворима и контима'!$N$12:$N$499)</f>
        <v>0</v>
      </c>
      <c r="N29" s="153">
        <f>+SUMIF('по изворима и контима'!$D$12:$D$499,spisak!$C29,'по изворима и контима'!$O$12:$O$499)</f>
        <v>0</v>
      </c>
      <c r="O29" s="153">
        <f>+SUMIF('по изворима и контима'!$D$12:$D$499,spisak!$C29,'по изворима и контима'!$P$12:$P$499)</f>
        <v>0</v>
      </c>
      <c r="P29" s="64">
        <f t="shared" si="1"/>
        <v>19</v>
      </c>
    </row>
    <row r="30" spans="1:16" ht="36" customHeight="1">
      <c r="A30" s="93">
        <f t="shared" si="3"/>
        <v>20</v>
      </c>
      <c r="B30" s="94" t="e">
        <f>CONCATENATE($A$4,RIGHT(CONCATENATE("0",#REF!),3),A30)</f>
        <v>#REF!</v>
      </c>
      <c r="C30" s="58"/>
      <c r="D30" s="156"/>
      <c r="E30" s="172"/>
      <c r="F30" s="172"/>
      <c r="G30" s="96"/>
      <c r="H30" s="167"/>
      <c r="I30" s="153">
        <f>+SUMIF('по изворима и контима'!$D$12:$D$499,spisak!$C30,'по изворима и контима'!$J$12:$J$499)</f>
        <v>0</v>
      </c>
      <c r="J30" s="153">
        <f>+SUMIF('по изворима и контима'!$D$12:$D$499,spisak!$C30,'по изворима и контима'!$K$12:$K$499)</f>
        <v>0</v>
      </c>
      <c r="K30" s="153">
        <f>+SUMIF('по изворима и контима'!$D$12:$D$499,spisak!$C30,'по изворима и контима'!$L$12:$L$499)</f>
        <v>0</v>
      </c>
      <c r="L30" s="153">
        <f>+SUMIF('по изворима и контима'!$D$12:$D$499,spisak!$C30,'по изворима и контима'!$M$12:$M$499)</f>
        <v>0</v>
      </c>
      <c r="M30" s="153">
        <f>+SUMIF('по изворима и контима'!$D$12:$D$499,spisak!$C30,'по изворима и контима'!$N$12:$N$499)</f>
        <v>0</v>
      </c>
      <c r="N30" s="153">
        <f>+SUMIF('по изворима и контима'!$D$12:$D$499,spisak!$C30,'по изворима и контима'!$O$12:$O$499)</f>
        <v>0</v>
      </c>
      <c r="O30" s="153">
        <f>+SUMIF('по изворима и контима'!$D$12:$D$499,spisak!$C30,'по изворима и контима'!$P$12:$P$499)</f>
        <v>0</v>
      </c>
      <c r="P30" s="64">
        <f t="shared" si="1"/>
        <v>20</v>
      </c>
    </row>
    <row r="31" spans="1:16" ht="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6" ht="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20.25" customHeight="1" thickBot="1">
      <c r="A34" s="110"/>
      <c r="B34" s="110"/>
      <c r="C34" s="111"/>
      <c r="D34" s="111"/>
      <c r="E34" s="111"/>
      <c r="F34" s="110"/>
      <c r="G34" s="110"/>
      <c r="H34" s="110"/>
      <c r="I34" s="110"/>
      <c r="J34" s="110"/>
      <c r="K34" s="110"/>
      <c r="L34" s="111"/>
      <c r="M34" s="111"/>
      <c r="N34" s="111"/>
      <c r="O34" s="110"/>
    </row>
    <row r="35" spans="1:15" ht="17.25" customHeight="1">
      <c r="A35" s="110"/>
      <c r="B35" s="110"/>
      <c r="C35" s="113" t="s">
        <v>677</v>
      </c>
      <c r="D35" s="110"/>
      <c r="E35" s="110"/>
      <c r="F35" s="110"/>
      <c r="G35" s="110"/>
      <c r="H35" s="110"/>
      <c r="I35" s="112" t="s">
        <v>678</v>
      </c>
      <c r="J35" s="112"/>
      <c r="K35" s="110"/>
      <c r="L35" s="190" t="s">
        <v>676</v>
      </c>
      <c r="M35" s="190"/>
      <c r="N35" s="190"/>
      <c r="O35" s="110"/>
    </row>
    <row r="36" spans="1:15" ht="1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</sheetData>
  <sheetProtection password="DCCF" sheet="1" objects="1" scenarios="1"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55" priority="71">
      <formula>#REF!&gt;0</formula>
    </cfRule>
  </conditionalFormatting>
  <conditionalFormatting sqref="M19:M30 N11:N30">
    <cfRule type="expression" dxfId="54" priority="67" stopIfTrue="1">
      <formula>#REF!&gt;0</formula>
    </cfRule>
  </conditionalFormatting>
  <conditionalFormatting sqref="M24:O30 M20:N30 M19 N11:O30">
    <cfRule type="expression" dxfId="53" priority="65" stopIfTrue="1">
      <formula>#REF!&gt;0</formula>
    </cfRule>
  </conditionalFormatting>
  <conditionalFormatting sqref="N24:O30 N20:N30 O11:O30">
    <cfRule type="expression" dxfId="52" priority="53" stopIfTrue="1">
      <formula>#REF!&gt;0</formula>
    </cfRule>
  </conditionalFormatting>
  <conditionalFormatting sqref="M15:N18 L19:L30 M11:M30">
    <cfRule type="expression" dxfId="51" priority="51">
      <formula>#REF!&gt;0</formula>
    </cfRule>
  </conditionalFormatting>
  <conditionalFormatting sqref="G6:H6">
    <cfRule type="expression" dxfId="50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1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672</v>
      </c>
      <c r="B1" s="140">
        <v>0</v>
      </c>
      <c r="C1" s="54" t="s">
        <v>645</v>
      </c>
      <c r="D1" s="55" t="s">
        <v>646</v>
      </c>
      <c r="E1" s="56" t="s">
        <v>122</v>
      </c>
      <c r="F1" s="57" t="s">
        <v>729</v>
      </c>
    </row>
    <row r="2" spans="1:6">
      <c r="A2" s="57" t="str">
        <f t="shared" ref="A2:A32" si="0">CONCATENATE(C2,D2)</f>
        <v>10600310</v>
      </c>
      <c r="B2" s="141" t="str">
        <f t="shared" ref="B2:B32" si="1">CONCATENATE(C2,D2,F2)</f>
        <v>106003101</v>
      </c>
      <c r="C2" s="142">
        <v>10600</v>
      </c>
      <c r="D2" s="142" t="s">
        <v>321</v>
      </c>
      <c r="E2" s="143" t="s">
        <v>647</v>
      </c>
      <c r="F2" s="57">
        <v>1</v>
      </c>
    </row>
    <row r="3" spans="1:6">
      <c r="A3" s="57" t="str">
        <f t="shared" si="0"/>
        <v>10600310</v>
      </c>
      <c r="B3" s="141" t="str">
        <f t="shared" si="1"/>
        <v>106003102</v>
      </c>
      <c r="C3" s="142">
        <v>10600</v>
      </c>
      <c r="D3" s="142" t="s">
        <v>321</v>
      </c>
      <c r="E3" s="143" t="s">
        <v>648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1" t="str">
        <f t="shared" si="1"/>
        <v>106003103</v>
      </c>
      <c r="C4" s="142">
        <v>10600</v>
      </c>
      <c r="D4" s="142" t="s">
        <v>321</v>
      </c>
      <c r="E4" s="143" t="s">
        <v>740</v>
      </c>
      <c r="F4" s="57">
        <f t="shared" si="2"/>
        <v>3</v>
      </c>
    </row>
    <row r="5" spans="1:6">
      <c r="A5" s="57" t="str">
        <f t="shared" si="0"/>
        <v>50031310</v>
      </c>
      <c r="B5" s="141" t="str">
        <f t="shared" si="1"/>
        <v>500313101</v>
      </c>
      <c r="C5" s="142">
        <v>50031</v>
      </c>
      <c r="D5" s="142" t="s">
        <v>321</v>
      </c>
      <c r="E5" s="143" t="s">
        <v>649</v>
      </c>
      <c r="F5" s="57">
        <f t="shared" si="2"/>
        <v>1</v>
      </c>
    </row>
    <row r="6" spans="1:6">
      <c r="A6" s="57" t="str">
        <f t="shared" si="0"/>
        <v>10520110</v>
      </c>
      <c r="B6" s="141" t="str">
        <f t="shared" si="1"/>
        <v>105201101</v>
      </c>
      <c r="C6" s="142">
        <v>10520</v>
      </c>
      <c r="D6" s="142" t="s">
        <v>301</v>
      </c>
      <c r="E6" s="143" t="s">
        <v>650</v>
      </c>
      <c r="F6" s="57">
        <f t="shared" si="2"/>
        <v>1</v>
      </c>
    </row>
    <row r="7" spans="1:6">
      <c r="A7" s="57" t="str">
        <f t="shared" si="0"/>
        <v>10521110</v>
      </c>
      <c r="B7" s="141" t="str">
        <f t="shared" si="1"/>
        <v>105211101</v>
      </c>
      <c r="C7" s="142">
        <v>10521</v>
      </c>
      <c r="D7" s="142" t="s">
        <v>301</v>
      </c>
      <c r="E7" s="143" t="s">
        <v>652</v>
      </c>
      <c r="F7" s="57">
        <f t="shared" si="2"/>
        <v>1</v>
      </c>
    </row>
    <row r="8" spans="1:6">
      <c r="A8" s="57" t="str">
        <f t="shared" si="0"/>
        <v>10521110</v>
      </c>
      <c r="B8" s="141" t="str">
        <f t="shared" si="1"/>
        <v>105211102</v>
      </c>
      <c r="C8" s="142">
        <v>10521</v>
      </c>
      <c r="D8" s="142" t="s">
        <v>301</v>
      </c>
      <c r="E8" s="143" t="s">
        <v>654</v>
      </c>
      <c r="F8" s="57">
        <f t="shared" si="2"/>
        <v>2</v>
      </c>
    </row>
    <row r="9" spans="1:6">
      <c r="A9" s="57" t="str">
        <f t="shared" si="0"/>
        <v>10521110</v>
      </c>
      <c r="B9" s="141" t="str">
        <f t="shared" si="1"/>
        <v>105211103</v>
      </c>
      <c r="C9" s="142">
        <v>10521</v>
      </c>
      <c r="D9" s="142" t="s">
        <v>301</v>
      </c>
      <c r="E9" s="143" t="s">
        <v>653</v>
      </c>
      <c r="F9" s="57">
        <f t="shared" si="2"/>
        <v>3</v>
      </c>
    </row>
    <row r="10" spans="1:6">
      <c r="A10" s="57" t="str">
        <f t="shared" si="0"/>
        <v>10521110</v>
      </c>
      <c r="B10" s="141" t="str">
        <f t="shared" si="1"/>
        <v>105211104</v>
      </c>
      <c r="C10" s="142">
        <v>10521</v>
      </c>
      <c r="D10" s="142" t="s">
        <v>301</v>
      </c>
      <c r="E10" s="143" t="s">
        <v>655</v>
      </c>
      <c r="F10" s="57">
        <f t="shared" si="2"/>
        <v>4</v>
      </c>
    </row>
    <row r="11" spans="1:6">
      <c r="A11" s="57" t="str">
        <f t="shared" si="0"/>
        <v>10521110</v>
      </c>
      <c r="B11" s="141" t="str">
        <f t="shared" si="1"/>
        <v>105211105</v>
      </c>
      <c r="C11" s="142">
        <v>10521</v>
      </c>
      <c r="D11" s="142" t="s">
        <v>301</v>
      </c>
      <c r="E11" s="143" t="s">
        <v>734</v>
      </c>
      <c r="F11" s="57">
        <f t="shared" si="2"/>
        <v>5</v>
      </c>
    </row>
    <row r="12" spans="1:6">
      <c r="A12" s="57" t="str">
        <f t="shared" si="0"/>
        <v>10521110</v>
      </c>
      <c r="B12" s="141" t="str">
        <f t="shared" si="1"/>
        <v>105211106</v>
      </c>
      <c r="C12" s="142">
        <v>10521</v>
      </c>
      <c r="D12" s="142" t="s">
        <v>301</v>
      </c>
      <c r="E12" s="143" t="s">
        <v>735</v>
      </c>
      <c r="F12" s="57">
        <f t="shared" si="2"/>
        <v>6</v>
      </c>
    </row>
    <row r="13" spans="1:6">
      <c r="A13" s="57" t="str">
        <f t="shared" si="0"/>
        <v>10521110</v>
      </c>
      <c r="B13" s="141" t="str">
        <f t="shared" si="1"/>
        <v>105211107</v>
      </c>
      <c r="C13" s="142">
        <v>10521</v>
      </c>
      <c r="D13" s="142" t="s">
        <v>301</v>
      </c>
      <c r="E13" s="143" t="s">
        <v>736</v>
      </c>
      <c r="F13" s="57">
        <f t="shared" si="2"/>
        <v>7</v>
      </c>
    </row>
    <row r="14" spans="1:6">
      <c r="A14" s="57" t="str">
        <f t="shared" si="0"/>
        <v>10521110</v>
      </c>
      <c r="B14" s="141" t="str">
        <f t="shared" si="1"/>
        <v>105211108</v>
      </c>
      <c r="C14" s="142">
        <v>10521</v>
      </c>
      <c r="D14" s="142" t="s">
        <v>301</v>
      </c>
      <c r="E14" s="143" t="s">
        <v>737</v>
      </c>
      <c r="F14" s="57">
        <f t="shared" si="2"/>
        <v>8</v>
      </c>
    </row>
    <row r="15" spans="1:6">
      <c r="A15" s="57" t="str">
        <f t="shared" si="0"/>
        <v>10521110</v>
      </c>
      <c r="B15" s="141" t="str">
        <f t="shared" si="1"/>
        <v>105211109</v>
      </c>
      <c r="C15" s="142">
        <v>10521</v>
      </c>
      <c r="D15" s="142" t="s">
        <v>301</v>
      </c>
      <c r="E15" s="143" t="s">
        <v>738</v>
      </c>
      <c r="F15" s="57">
        <f t="shared" si="2"/>
        <v>9</v>
      </c>
    </row>
    <row r="16" spans="1:6">
      <c r="A16" s="57" t="str">
        <f t="shared" si="0"/>
        <v>10521110</v>
      </c>
      <c r="B16" s="141" t="str">
        <f t="shared" si="1"/>
        <v>1052111010</v>
      </c>
      <c r="C16" s="142">
        <v>10521</v>
      </c>
      <c r="D16" s="142" t="s">
        <v>301</v>
      </c>
      <c r="E16" s="143" t="s">
        <v>739</v>
      </c>
      <c r="F16" s="57">
        <f t="shared" si="2"/>
        <v>10</v>
      </c>
    </row>
    <row r="17" spans="1:6">
      <c r="A17" s="57" t="str">
        <f t="shared" si="0"/>
        <v>10522110</v>
      </c>
      <c r="B17" s="141" t="str">
        <f t="shared" si="1"/>
        <v>105221101</v>
      </c>
      <c r="C17" s="142">
        <v>10522</v>
      </c>
      <c r="D17" s="142" t="s">
        <v>301</v>
      </c>
      <c r="E17" s="143" t="s">
        <v>656</v>
      </c>
      <c r="F17" s="57">
        <f t="shared" si="2"/>
        <v>1</v>
      </c>
    </row>
    <row r="18" spans="1:6">
      <c r="A18" s="57" t="str">
        <f t="shared" si="0"/>
        <v>10523110</v>
      </c>
      <c r="B18" s="141" t="str">
        <f t="shared" si="1"/>
        <v>105231101</v>
      </c>
      <c r="C18" s="142">
        <v>10523</v>
      </c>
      <c r="D18" s="142" t="s">
        <v>301</v>
      </c>
      <c r="E18" s="143" t="s">
        <v>657</v>
      </c>
      <c r="F18" s="57">
        <f t="shared" si="2"/>
        <v>1</v>
      </c>
    </row>
    <row r="19" spans="1:6">
      <c r="A19" s="57" t="str">
        <f t="shared" si="0"/>
        <v>10523110</v>
      </c>
      <c r="B19" s="141" t="str">
        <f t="shared" si="1"/>
        <v>105231102</v>
      </c>
      <c r="C19" s="142">
        <v>10523</v>
      </c>
      <c r="D19" s="142" t="s">
        <v>301</v>
      </c>
      <c r="E19" s="143" t="s">
        <v>658</v>
      </c>
      <c r="F19" s="57">
        <f t="shared" si="2"/>
        <v>2</v>
      </c>
    </row>
    <row r="20" spans="1:6">
      <c r="A20" s="57" t="str">
        <f t="shared" si="0"/>
        <v>10523110</v>
      </c>
      <c r="B20" s="141" t="str">
        <f t="shared" si="1"/>
        <v>105231103</v>
      </c>
      <c r="C20" s="142">
        <v>10523</v>
      </c>
      <c r="D20" s="142" t="s">
        <v>301</v>
      </c>
      <c r="E20" s="143" t="s">
        <v>659</v>
      </c>
      <c r="F20" s="57">
        <f t="shared" si="2"/>
        <v>3</v>
      </c>
    </row>
    <row r="21" spans="1:6">
      <c r="A21" s="57" t="str">
        <f t="shared" si="0"/>
        <v>10523110</v>
      </c>
      <c r="B21" s="141" t="str">
        <f t="shared" si="1"/>
        <v>105231104</v>
      </c>
      <c r="C21" s="142">
        <v>10523</v>
      </c>
      <c r="D21" s="142" t="s">
        <v>301</v>
      </c>
      <c r="E21" s="143" t="s">
        <v>660</v>
      </c>
      <c r="F21" s="57">
        <f t="shared" si="2"/>
        <v>4</v>
      </c>
    </row>
    <row r="22" spans="1:6">
      <c r="A22" s="57" t="str">
        <f t="shared" si="0"/>
        <v>10523110</v>
      </c>
      <c r="B22" s="141" t="str">
        <f t="shared" si="1"/>
        <v>105231105</v>
      </c>
      <c r="C22" s="142">
        <v>10523</v>
      </c>
      <c r="D22" s="142" t="s">
        <v>301</v>
      </c>
      <c r="E22" s="143" t="s">
        <v>661</v>
      </c>
      <c r="F22" s="57">
        <f t="shared" si="2"/>
        <v>5</v>
      </c>
    </row>
    <row r="23" spans="1:6">
      <c r="A23" s="57" t="str">
        <f t="shared" si="0"/>
        <v>61040210</v>
      </c>
      <c r="B23" s="141" t="str">
        <f t="shared" si="1"/>
        <v>610402101</v>
      </c>
      <c r="C23" s="142">
        <v>61040</v>
      </c>
      <c r="D23" s="142" t="s">
        <v>317</v>
      </c>
      <c r="E23" s="143" t="s">
        <v>755</v>
      </c>
      <c r="F23" s="57">
        <f t="shared" si="2"/>
        <v>1</v>
      </c>
    </row>
    <row r="24" spans="1:6">
      <c r="A24" s="57" t="str">
        <f t="shared" si="0"/>
        <v>61040210</v>
      </c>
      <c r="B24" s="141" t="str">
        <f t="shared" si="1"/>
        <v>610402102</v>
      </c>
      <c r="C24" s="142">
        <v>61040</v>
      </c>
      <c r="D24" s="142" t="s">
        <v>317</v>
      </c>
      <c r="E24" s="143" t="s">
        <v>756</v>
      </c>
      <c r="F24" s="57">
        <f t="shared" si="2"/>
        <v>2</v>
      </c>
    </row>
    <row r="25" spans="1:6">
      <c r="A25" s="57" t="str">
        <f t="shared" si="0"/>
        <v>50043250</v>
      </c>
      <c r="B25" s="141" t="str">
        <f t="shared" si="1"/>
        <v>500432501</v>
      </c>
      <c r="C25" s="142">
        <v>50043</v>
      </c>
      <c r="D25" s="142" t="s">
        <v>319</v>
      </c>
      <c r="E25" s="143" t="s">
        <v>776</v>
      </c>
      <c r="F25" s="57">
        <f t="shared" si="2"/>
        <v>1</v>
      </c>
    </row>
    <row r="26" spans="1:6">
      <c r="A26" s="57" t="str">
        <f t="shared" si="0"/>
        <v>10810411</v>
      </c>
      <c r="B26" s="141" t="str">
        <f t="shared" si="1"/>
        <v>108104111</v>
      </c>
      <c r="C26" s="142">
        <v>10810</v>
      </c>
      <c r="D26" s="142" t="s">
        <v>330</v>
      </c>
      <c r="E26" s="143" t="s">
        <v>741</v>
      </c>
      <c r="F26" s="57">
        <f t="shared" si="2"/>
        <v>1</v>
      </c>
    </row>
    <row r="27" spans="1:6">
      <c r="A27" s="57" t="str">
        <f t="shared" si="0"/>
        <v>14810450</v>
      </c>
      <c r="B27" s="141" t="str">
        <f t="shared" si="1"/>
        <v>148104501</v>
      </c>
      <c r="C27" s="142">
        <v>14810</v>
      </c>
      <c r="D27" s="142" t="s">
        <v>340</v>
      </c>
      <c r="E27" s="143" t="s">
        <v>746</v>
      </c>
      <c r="F27" s="57">
        <f t="shared" si="2"/>
        <v>1</v>
      </c>
    </row>
    <row r="28" spans="1:6">
      <c r="A28" s="57" t="str">
        <f t="shared" si="0"/>
        <v>14810450</v>
      </c>
      <c r="B28" s="141" t="str">
        <f t="shared" si="1"/>
        <v>148104502</v>
      </c>
      <c r="C28" s="142">
        <v>14810</v>
      </c>
      <c r="D28" s="142" t="s">
        <v>340</v>
      </c>
      <c r="E28" s="143" t="s">
        <v>662</v>
      </c>
      <c r="F28" s="57">
        <f t="shared" si="2"/>
        <v>2</v>
      </c>
    </row>
    <row r="29" spans="1:6">
      <c r="A29" s="57" t="str">
        <f t="shared" si="0"/>
        <v>14810450</v>
      </c>
      <c r="B29" s="141" t="str">
        <f t="shared" si="1"/>
        <v>148104503</v>
      </c>
      <c r="C29" s="142">
        <v>14810</v>
      </c>
      <c r="D29" s="142" t="s">
        <v>340</v>
      </c>
      <c r="E29" s="143" t="s">
        <v>747</v>
      </c>
      <c r="F29" s="57">
        <f t="shared" si="2"/>
        <v>3</v>
      </c>
    </row>
    <row r="30" spans="1:6">
      <c r="A30" s="57" t="str">
        <f t="shared" si="0"/>
        <v>14810450</v>
      </c>
      <c r="B30" s="141" t="str">
        <f t="shared" si="1"/>
        <v>148104504</v>
      </c>
      <c r="C30" s="142">
        <v>14810</v>
      </c>
      <c r="D30" s="142" t="s">
        <v>340</v>
      </c>
      <c r="E30" s="143" t="s">
        <v>748</v>
      </c>
      <c r="F30" s="57">
        <f t="shared" si="2"/>
        <v>4</v>
      </c>
    </row>
    <row r="31" spans="1:6">
      <c r="A31" s="57" t="str">
        <f t="shared" si="0"/>
        <v>14810450</v>
      </c>
      <c r="B31" s="141" t="str">
        <f t="shared" si="1"/>
        <v>148104505</v>
      </c>
      <c r="C31" s="142">
        <v>14810</v>
      </c>
      <c r="D31" s="142" t="s">
        <v>340</v>
      </c>
      <c r="E31" s="143" t="s">
        <v>749</v>
      </c>
      <c r="F31" s="57">
        <f t="shared" si="2"/>
        <v>5</v>
      </c>
    </row>
    <row r="32" spans="1:6">
      <c r="A32" s="57" t="str">
        <f t="shared" si="0"/>
        <v>14810450</v>
      </c>
      <c r="B32" s="141" t="str">
        <f t="shared" si="1"/>
        <v>148104506</v>
      </c>
      <c r="C32" s="142">
        <v>14810</v>
      </c>
      <c r="D32" s="142" t="s">
        <v>340</v>
      </c>
      <c r="E32" s="143" t="s">
        <v>750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1" t="str">
        <f t="shared" ref="B33:B75" si="4">CONCATENATE(C33,D33,F33)</f>
        <v>148104507</v>
      </c>
      <c r="C33" s="142">
        <v>14810</v>
      </c>
      <c r="D33" s="142" t="s">
        <v>340</v>
      </c>
      <c r="E33" s="143" t="s">
        <v>751</v>
      </c>
      <c r="F33" s="57">
        <f t="shared" si="2"/>
        <v>7</v>
      </c>
    </row>
    <row r="34" spans="1:6">
      <c r="A34" s="57" t="str">
        <f t="shared" si="3"/>
        <v>14810450</v>
      </c>
      <c r="B34" s="141" t="str">
        <f t="shared" si="4"/>
        <v>148104508</v>
      </c>
      <c r="C34" s="142">
        <v>14810</v>
      </c>
      <c r="D34" s="142" t="s">
        <v>340</v>
      </c>
      <c r="E34" s="143" t="s">
        <v>752</v>
      </c>
      <c r="F34" s="57">
        <f t="shared" si="2"/>
        <v>8</v>
      </c>
    </row>
    <row r="35" spans="1:6">
      <c r="A35" s="57" t="str">
        <f t="shared" si="3"/>
        <v>14810620</v>
      </c>
      <c r="B35" s="141" t="str">
        <f t="shared" si="4"/>
        <v>148106201</v>
      </c>
      <c r="C35" s="142">
        <v>14810</v>
      </c>
      <c r="D35" s="142" t="s">
        <v>351</v>
      </c>
      <c r="E35" s="143" t="s">
        <v>753</v>
      </c>
      <c r="F35" s="57">
        <v>1</v>
      </c>
    </row>
    <row r="36" spans="1:6">
      <c r="A36" s="57" t="str">
        <f t="shared" si="3"/>
        <v>14810620</v>
      </c>
      <c r="B36" s="141" t="str">
        <f t="shared" si="4"/>
        <v>148106202</v>
      </c>
      <c r="C36" s="142">
        <v>14810</v>
      </c>
      <c r="D36" s="142" t="s">
        <v>351</v>
      </c>
      <c r="E36" s="143" t="s">
        <v>754</v>
      </c>
      <c r="F36" s="57">
        <f t="shared" si="2"/>
        <v>2</v>
      </c>
    </row>
    <row r="37" spans="1:6">
      <c r="A37" s="57" t="str">
        <f t="shared" si="3"/>
        <v>10310330</v>
      </c>
      <c r="B37" s="141" t="str">
        <f t="shared" si="4"/>
        <v>103103301</v>
      </c>
      <c r="C37" s="142">
        <v>10310</v>
      </c>
      <c r="D37" s="142" t="s">
        <v>323</v>
      </c>
      <c r="E37" s="143" t="s">
        <v>757</v>
      </c>
      <c r="F37" s="57">
        <f t="shared" si="2"/>
        <v>1</v>
      </c>
    </row>
    <row r="38" spans="1:6">
      <c r="A38" s="57" t="str">
        <f t="shared" si="3"/>
        <v>10310330</v>
      </c>
      <c r="B38" s="141" t="str">
        <f t="shared" si="4"/>
        <v>103103302</v>
      </c>
      <c r="C38" s="142">
        <v>10310</v>
      </c>
      <c r="D38" s="142" t="s">
        <v>323</v>
      </c>
      <c r="E38" s="143" t="s">
        <v>758</v>
      </c>
      <c r="F38" s="57">
        <f t="shared" si="2"/>
        <v>2</v>
      </c>
    </row>
    <row r="39" spans="1:6">
      <c r="A39" s="57" t="str">
        <f t="shared" si="3"/>
        <v>10310330</v>
      </c>
      <c r="B39" s="141" t="str">
        <f t="shared" si="4"/>
        <v>103103303</v>
      </c>
      <c r="C39" s="142">
        <v>10310</v>
      </c>
      <c r="D39" s="142" t="s">
        <v>323</v>
      </c>
      <c r="E39" s="143" t="s">
        <v>759</v>
      </c>
      <c r="F39" s="57">
        <f t="shared" si="2"/>
        <v>3</v>
      </c>
    </row>
    <row r="40" spans="1:6">
      <c r="A40" s="57" t="str">
        <f t="shared" si="3"/>
        <v>10310330</v>
      </c>
      <c r="B40" s="141" t="str">
        <f t="shared" si="4"/>
        <v>103103304</v>
      </c>
      <c r="C40" s="142">
        <v>10310</v>
      </c>
      <c r="D40" s="142" t="s">
        <v>323</v>
      </c>
      <c r="E40" s="143" t="s">
        <v>760</v>
      </c>
      <c r="F40" s="57">
        <f t="shared" si="2"/>
        <v>4</v>
      </c>
    </row>
    <row r="41" spans="1:6">
      <c r="A41" s="57" t="str">
        <f t="shared" si="3"/>
        <v>10310330</v>
      </c>
      <c r="B41" s="141" t="str">
        <f t="shared" si="4"/>
        <v>103103305</v>
      </c>
      <c r="C41" s="142">
        <v>10310</v>
      </c>
      <c r="D41" s="142" t="s">
        <v>323</v>
      </c>
      <c r="E41" s="143" t="s">
        <v>730</v>
      </c>
      <c r="F41" s="57">
        <f t="shared" si="2"/>
        <v>5</v>
      </c>
    </row>
    <row r="42" spans="1:6">
      <c r="A42" s="57" t="str">
        <f t="shared" si="3"/>
        <v>10310330</v>
      </c>
      <c r="B42" s="141" t="str">
        <f t="shared" si="4"/>
        <v>103103306</v>
      </c>
      <c r="C42" s="142">
        <v>10310</v>
      </c>
      <c r="D42" s="142" t="s">
        <v>323</v>
      </c>
      <c r="E42" s="143" t="s">
        <v>663</v>
      </c>
      <c r="F42" s="57">
        <f t="shared" si="2"/>
        <v>6</v>
      </c>
    </row>
    <row r="43" spans="1:6">
      <c r="A43" s="57" t="str">
        <f t="shared" si="3"/>
        <v>10310330</v>
      </c>
      <c r="B43" s="141" t="str">
        <f t="shared" si="4"/>
        <v>103103307</v>
      </c>
      <c r="C43" s="142">
        <v>10310</v>
      </c>
      <c r="D43" s="142" t="s">
        <v>323</v>
      </c>
      <c r="E43" s="143" t="s">
        <v>664</v>
      </c>
      <c r="F43" s="57">
        <f t="shared" si="2"/>
        <v>7</v>
      </c>
    </row>
    <row r="44" spans="1:6">
      <c r="A44" s="57" t="str">
        <f t="shared" si="3"/>
        <v>10310330</v>
      </c>
      <c r="B44" s="141" t="str">
        <f t="shared" si="4"/>
        <v>103103308</v>
      </c>
      <c r="C44" s="142">
        <v>10310</v>
      </c>
      <c r="D44" s="142" t="s">
        <v>323</v>
      </c>
      <c r="E44" s="143" t="s">
        <v>761</v>
      </c>
      <c r="F44" s="57">
        <f t="shared" si="2"/>
        <v>8</v>
      </c>
    </row>
    <row r="45" spans="1:6">
      <c r="A45" s="57" t="str">
        <f t="shared" si="3"/>
        <v>10310330</v>
      </c>
      <c r="B45" s="141" t="str">
        <f t="shared" si="4"/>
        <v>103103309</v>
      </c>
      <c r="C45" s="142">
        <v>10310</v>
      </c>
      <c r="D45" s="142" t="s">
        <v>323</v>
      </c>
      <c r="E45" s="143" t="s">
        <v>665</v>
      </c>
      <c r="F45" s="57">
        <f t="shared" si="2"/>
        <v>9</v>
      </c>
    </row>
    <row r="46" spans="1:6">
      <c r="A46" s="57" t="str">
        <f t="shared" si="3"/>
        <v>10310330</v>
      </c>
      <c r="B46" s="141" t="str">
        <f t="shared" si="4"/>
        <v>1031033010</v>
      </c>
      <c r="C46" s="142">
        <v>10310</v>
      </c>
      <c r="D46" s="142" t="s">
        <v>323</v>
      </c>
      <c r="E46" s="143" t="s">
        <v>731</v>
      </c>
      <c r="F46" s="57">
        <f t="shared" si="2"/>
        <v>10</v>
      </c>
    </row>
    <row r="47" spans="1:6">
      <c r="A47" s="57" t="str">
        <f t="shared" si="3"/>
        <v>10310330</v>
      </c>
      <c r="B47" s="141" t="str">
        <f t="shared" si="4"/>
        <v>1031033011</v>
      </c>
      <c r="C47" s="142">
        <v>10310</v>
      </c>
      <c r="D47" s="142" t="s">
        <v>323</v>
      </c>
      <c r="E47" s="143" t="s">
        <v>762</v>
      </c>
      <c r="F47" s="57">
        <f t="shared" si="2"/>
        <v>11</v>
      </c>
    </row>
    <row r="48" spans="1:6">
      <c r="A48" s="57" t="str">
        <f t="shared" si="3"/>
        <v>10310330</v>
      </c>
      <c r="B48" s="141" t="str">
        <f t="shared" si="4"/>
        <v>1031033012</v>
      </c>
      <c r="C48" s="142">
        <v>10310</v>
      </c>
      <c r="D48" s="142" t="s">
        <v>323</v>
      </c>
      <c r="E48" s="143" t="s">
        <v>666</v>
      </c>
      <c r="F48" s="57">
        <f t="shared" si="2"/>
        <v>12</v>
      </c>
    </row>
    <row r="49" spans="1:6">
      <c r="A49" s="57" t="str">
        <f t="shared" si="3"/>
        <v>10311340</v>
      </c>
      <c r="B49" s="141" t="str">
        <f t="shared" si="4"/>
        <v>103113401</v>
      </c>
      <c r="C49" s="142">
        <v>10311</v>
      </c>
      <c r="D49" s="142" t="s">
        <v>325</v>
      </c>
      <c r="E49" s="143" t="s">
        <v>763</v>
      </c>
      <c r="F49" s="57">
        <f t="shared" si="2"/>
        <v>1</v>
      </c>
    </row>
    <row r="50" spans="1:6">
      <c r="B50" s="141" t="str">
        <f t="shared" si="4"/>
        <v>103113402</v>
      </c>
      <c r="C50" s="142">
        <v>10311</v>
      </c>
      <c r="D50" s="142" t="s">
        <v>325</v>
      </c>
      <c r="E50" s="143" t="s">
        <v>764</v>
      </c>
      <c r="F50" s="57">
        <f t="shared" si="2"/>
        <v>2</v>
      </c>
    </row>
    <row r="51" spans="1:6">
      <c r="B51" s="141" t="str">
        <f t="shared" si="4"/>
        <v>103113403</v>
      </c>
      <c r="C51" s="142">
        <v>10311</v>
      </c>
      <c r="D51" s="142" t="s">
        <v>325</v>
      </c>
      <c r="E51" s="143" t="s">
        <v>732</v>
      </c>
      <c r="F51" s="57">
        <f t="shared" si="2"/>
        <v>3</v>
      </c>
    </row>
    <row r="52" spans="1:6">
      <c r="B52" s="141" t="str">
        <f t="shared" si="4"/>
        <v>103113404</v>
      </c>
      <c r="C52" s="142">
        <v>10311</v>
      </c>
      <c r="D52" s="142" t="s">
        <v>325</v>
      </c>
      <c r="E52" s="143" t="s">
        <v>765</v>
      </c>
      <c r="F52" s="57">
        <f t="shared" si="2"/>
        <v>4</v>
      </c>
    </row>
    <row r="53" spans="1:6">
      <c r="B53" s="141" t="str">
        <f t="shared" si="4"/>
        <v>103113405</v>
      </c>
      <c r="C53" s="142">
        <v>10311</v>
      </c>
      <c r="D53" s="142" t="s">
        <v>325</v>
      </c>
      <c r="E53" s="143" t="s">
        <v>766</v>
      </c>
      <c r="F53" s="57">
        <f t="shared" si="2"/>
        <v>5</v>
      </c>
    </row>
    <row r="54" spans="1:6">
      <c r="B54" s="141" t="str">
        <f t="shared" si="4"/>
        <v>103113406</v>
      </c>
      <c r="C54" s="142">
        <v>10311</v>
      </c>
      <c r="D54" s="142" t="s">
        <v>325</v>
      </c>
      <c r="E54" s="143" t="s">
        <v>767</v>
      </c>
      <c r="F54" s="57">
        <f t="shared" si="2"/>
        <v>6</v>
      </c>
    </row>
    <row r="55" spans="1:6">
      <c r="B55" s="141" t="str">
        <f t="shared" si="4"/>
        <v>103113407</v>
      </c>
      <c r="C55" s="142">
        <v>10311</v>
      </c>
      <c r="D55" s="142" t="s">
        <v>325</v>
      </c>
      <c r="E55" s="143" t="s">
        <v>733</v>
      </c>
      <c r="F55" s="57">
        <f t="shared" si="2"/>
        <v>7</v>
      </c>
    </row>
    <row r="56" spans="1:6">
      <c r="B56" s="141" t="str">
        <f t="shared" si="4"/>
        <v>103113408</v>
      </c>
      <c r="C56" s="142">
        <v>10311</v>
      </c>
      <c r="D56" s="142" t="s">
        <v>325</v>
      </c>
      <c r="E56" s="143" t="s">
        <v>768</v>
      </c>
      <c r="F56" s="57">
        <f t="shared" si="2"/>
        <v>8</v>
      </c>
    </row>
    <row r="57" spans="1:6">
      <c r="B57" s="141" t="str">
        <f t="shared" si="4"/>
        <v>103113409</v>
      </c>
      <c r="C57" s="142">
        <v>10311</v>
      </c>
      <c r="D57" s="142" t="s">
        <v>325</v>
      </c>
      <c r="E57" s="143" t="s">
        <v>769</v>
      </c>
      <c r="F57" s="57">
        <f t="shared" si="2"/>
        <v>9</v>
      </c>
    </row>
    <row r="58" spans="1:6">
      <c r="B58" s="141" t="str">
        <f t="shared" si="4"/>
        <v>148404201</v>
      </c>
      <c r="C58" s="142">
        <v>14840</v>
      </c>
      <c r="D58" s="142" t="s">
        <v>334</v>
      </c>
      <c r="E58" s="143" t="s">
        <v>770</v>
      </c>
      <c r="F58" s="57">
        <f t="shared" si="2"/>
        <v>1</v>
      </c>
    </row>
    <row r="59" spans="1:6">
      <c r="B59" s="141" t="str">
        <f t="shared" si="4"/>
        <v>148404202</v>
      </c>
      <c r="C59" s="142">
        <v>14840</v>
      </c>
      <c r="D59" s="142" t="s">
        <v>334</v>
      </c>
      <c r="E59" s="143" t="s">
        <v>771</v>
      </c>
      <c r="F59" s="57">
        <f t="shared" si="2"/>
        <v>2</v>
      </c>
    </row>
    <row r="60" spans="1:6">
      <c r="B60" s="141" t="str">
        <f t="shared" si="4"/>
        <v>500466301</v>
      </c>
      <c r="C60" s="142">
        <v>50046</v>
      </c>
      <c r="D60" s="142" t="s">
        <v>353</v>
      </c>
      <c r="E60" s="143" t="s">
        <v>772</v>
      </c>
      <c r="F60" s="57">
        <f t="shared" si="2"/>
        <v>1</v>
      </c>
    </row>
    <row r="61" spans="1:6">
      <c r="B61" s="141" t="str">
        <f t="shared" si="4"/>
        <v>500466302</v>
      </c>
      <c r="C61" s="142">
        <v>50046</v>
      </c>
      <c r="D61" s="142" t="s">
        <v>353</v>
      </c>
      <c r="E61" s="143" t="s">
        <v>667</v>
      </c>
      <c r="F61" s="57">
        <f t="shared" si="2"/>
        <v>2</v>
      </c>
    </row>
    <row r="62" spans="1:6">
      <c r="B62" s="141" t="str">
        <f t="shared" si="4"/>
        <v>500466303</v>
      </c>
      <c r="C62" s="142">
        <v>50046</v>
      </c>
      <c r="D62" s="142" t="s">
        <v>353</v>
      </c>
      <c r="E62" s="143" t="s">
        <v>773</v>
      </c>
      <c r="F62" s="57">
        <f t="shared" si="2"/>
        <v>3</v>
      </c>
    </row>
    <row r="63" spans="1:6">
      <c r="B63" s="141" t="str">
        <f t="shared" si="4"/>
        <v>500466304</v>
      </c>
      <c r="C63" s="142">
        <v>50046</v>
      </c>
      <c r="D63" s="142" t="s">
        <v>353</v>
      </c>
      <c r="E63" s="143" t="s">
        <v>774</v>
      </c>
      <c r="F63" s="57">
        <f t="shared" si="2"/>
        <v>4</v>
      </c>
    </row>
    <row r="64" spans="1:6">
      <c r="B64" s="141" t="str">
        <f t="shared" si="4"/>
        <v>148464201</v>
      </c>
      <c r="C64" s="142">
        <v>14846</v>
      </c>
      <c r="D64" s="142" t="s">
        <v>334</v>
      </c>
      <c r="E64" s="143" t="s">
        <v>775</v>
      </c>
      <c r="F64" s="57">
        <f t="shared" si="2"/>
        <v>1</v>
      </c>
    </row>
    <row r="65" spans="2:6">
      <c r="B65" s="141" t="str">
        <f t="shared" si="4"/>
        <v>148474201</v>
      </c>
      <c r="C65" s="142">
        <v>14847</v>
      </c>
      <c r="D65" s="142" t="s">
        <v>334</v>
      </c>
      <c r="E65" s="143" t="s">
        <v>668</v>
      </c>
      <c r="F65" s="57">
        <f t="shared" ref="F65:F75" si="5">+IF(C65=C64,+F64+1,1)</f>
        <v>1</v>
      </c>
    </row>
    <row r="66" spans="2:6">
      <c r="B66" s="141" t="str">
        <f t="shared" si="4"/>
        <v>118018201</v>
      </c>
      <c r="C66" s="142">
        <v>11801</v>
      </c>
      <c r="D66" s="142" t="s">
        <v>359</v>
      </c>
      <c r="E66" s="143" t="s">
        <v>742</v>
      </c>
      <c r="F66" s="57">
        <f t="shared" si="5"/>
        <v>1</v>
      </c>
    </row>
    <row r="67" spans="2:6">
      <c r="B67" s="141" t="str">
        <f t="shared" si="4"/>
        <v>118018202</v>
      </c>
      <c r="C67" s="142">
        <v>11801</v>
      </c>
      <c r="D67" s="142" t="s">
        <v>359</v>
      </c>
      <c r="E67" s="143" t="s">
        <v>743</v>
      </c>
      <c r="F67" s="57">
        <f t="shared" si="5"/>
        <v>2</v>
      </c>
    </row>
    <row r="68" spans="2:6">
      <c r="B68" s="141" t="str">
        <f t="shared" si="4"/>
        <v>138008101</v>
      </c>
      <c r="C68" s="142">
        <v>13800</v>
      </c>
      <c r="D68" s="142" t="s">
        <v>357</v>
      </c>
      <c r="E68" s="143" t="s">
        <v>669</v>
      </c>
      <c r="F68" s="57">
        <f t="shared" si="5"/>
        <v>1</v>
      </c>
    </row>
    <row r="69" spans="2:6">
      <c r="B69" s="141" t="str">
        <f t="shared" si="4"/>
        <v>138008102</v>
      </c>
      <c r="C69" s="142">
        <v>13800</v>
      </c>
      <c r="D69" s="142" t="s">
        <v>357</v>
      </c>
      <c r="E69" s="143" t="s">
        <v>744</v>
      </c>
      <c r="F69" s="57">
        <f t="shared" si="5"/>
        <v>2</v>
      </c>
    </row>
    <row r="70" spans="2:6">
      <c r="B70" s="141" t="str">
        <f t="shared" si="4"/>
        <v>138008103</v>
      </c>
      <c r="C70" s="142">
        <v>13800</v>
      </c>
      <c r="D70" s="142" t="s">
        <v>357</v>
      </c>
      <c r="E70" s="143" t="s">
        <v>745</v>
      </c>
      <c r="F70" s="57">
        <f t="shared" si="5"/>
        <v>3</v>
      </c>
    </row>
    <row r="71" spans="2:6">
      <c r="B71" s="141" t="str">
        <f t="shared" si="4"/>
        <v>500258101</v>
      </c>
      <c r="C71" s="142">
        <v>50025</v>
      </c>
      <c r="D71" s="142" t="s">
        <v>357</v>
      </c>
      <c r="E71" s="143" t="s">
        <v>669</v>
      </c>
      <c r="F71" s="57">
        <f t="shared" si="5"/>
        <v>1</v>
      </c>
    </row>
    <row r="72" spans="2:6">
      <c r="B72" s="141" t="str">
        <f t="shared" si="4"/>
        <v>500258102</v>
      </c>
      <c r="C72" s="142">
        <v>50025</v>
      </c>
      <c r="D72" s="142" t="s">
        <v>357</v>
      </c>
      <c r="E72" s="143" t="s">
        <v>745</v>
      </c>
      <c r="F72" s="57">
        <f t="shared" si="5"/>
        <v>2</v>
      </c>
    </row>
    <row r="73" spans="2:6">
      <c r="B73" s="141" t="str">
        <f t="shared" si="4"/>
        <v>148304731</v>
      </c>
      <c r="C73" s="142">
        <v>14830</v>
      </c>
      <c r="D73" s="142" t="s">
        <v>343</v>
      </c>
      <c r="E73" s="143" t="s">
        <v>651</v>
      </c>
      <c r="F73" s="57">
        <f t="shared" si="5"/>
        <v>1</v>
      </c>
    </row>
    <row r="74" spans="2:6">
      <c r="B74" s="141" t="str">
        <f t="shared" si="4"/>
        <v>413003601</v>
      </c>
      <c r="C74" s="142">
        <v>41300</v>
      </c>
      <c r="D74" s="142" t="s">
        <v>327</v>
      </c>
      <c r="E74" s="143" t="s">
        <v>670</v>
      </c>
      <c r="F74" s="57">
        <f t="shared" si="5"/>
        <v>1</v>
      </c>
    </row>
    <row r="75" spans="2:6">
      <c r="B75" s="141" t="str">
        <f t="shared" si="4"/>
        <v>411001301</v>
      </c>
      <c r="C75" s="142">
        <v>41100</v>
      </c>
      <c r="D75" s="142" t="s">
        <v>307</v>
      </c>
      <c r="E75" s="143" t="s">
        <v>671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39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1">
        <f>IF(+SUM('по изворима и контима'!J12:P499)&lt;&gt;SUM(O4:O647),111,0)</f>
        <v>0</v>
      </c>
    </row>
    <row r="2" spans="1:18" ht="15.75" thickBot="1">
      <c r="O2" s="126" t="str">
        <f>IF(+SUM(O4:O647)=SUM('по изворима и контима'!J12:P500),"OK-sve je učitano","PAŽNJA-nije sve učitano - zovi administratora")</f>
        <v>OK-sve je učitano</v>
      </c>
      <c r="P2" s="123"/>
      <c r="Q2" s="123"/>
      <c r="R2" s="124"/>
    </row>
    <row r="3" spans="1:18">
      <c r="A3" t="s">
        <v>718</v>
      </c>
      <c r="B3" t="s">
        <v>721</v>
      </c>
      <c r="C3" t="s">
        <v>719</v>
      </c>
      <c r="D3" t="s">
        <v>720</v>
      </c>
      <c r="E3" t="s">
        <v>792</v>
      </c>
      <c r="F3" t="s">
        <v>122</v>
      </c>
      <c r="G3" t="s">
        <v>788</v>
      </c>
      <c r="H3" t="s">
        <v>789</v>
      </c>
      <c r="I3" t="s">
        <v>458</v>
      </c>
      <c r="J3" t="s">
        <v>459</v>
      </c>
      <c r="K3" t="s">
        <v>722</v>
      </c>
      <c r="L3" t="s">
        <v>790</v>
      </c>
      <c r="M3" t="s">
        <v>791</v>
      </c>
      <c r="N3" s="139" t="s">
        <v>723</v>
      </c>
      <c r="O3" s="125" t="s">
        <v>724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0">
        <f>IF(A4=0,0,+spisak!A$4)</f>
        <v>0</v>
      </c>
      <c r="D4">
        <f>IF(A4=0,0,+spisak!C$4)</f>
        <v>0</v>
      </c>
      <c r="E4" s="158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39">
        <f>+IF(A4=0,0,"do 2015")</f>
        <v>0</v>
      </c>
      <c r="O4" s="121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0">
        <f>IF(A5=0,0,+spisak!A$4)</f>
        <v>0</v>
      </c>
      <c r="D5">
        <f>IF(A5=0,0,+spisak!C$4)</f>
        <v>0</v>
      </c>
      <c r="E5" s="158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39">
        <f>+IF(A5=0,0,"2016-plan")</f>
        <v>0</v>
      </c>
      <c r="O5" s="121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0">
        <f>IF(A6=0,0,+spisak!A$4)</f>
        <v>0</v>
      </c>
      <c r="D6">
        <f>IF(A6=0,0,+spisak!C$4)</f>
        <v>0</v>
      </c>
      <c r="E6" s="158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39">
        <f>+IF(A6=0,0,"2016-procena")</f>
        <v>0</v>
      </c>
      <c r="O6" s="121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0">
        <f>IF(A7=0,0,+spisak!A$4)</f>
        <v>0</v>
      </c>
      <c r="D7">
        <f>IF(A7=0,0,+spisak!C$4)</f>
        <v>0</v>
      </c>
      <c r="E7" s="158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39">
        <f>+IF(A7=0,0,"2017")</f>
        <v>0</v>
      </c>
      <c r="O7" s="121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0">
        <f>IF(A8=0,0,+spisak!A$4)</f>
        <v>0</v>
      </c>
      <c r="D8">
        <f>IF(A8=0,0,+spisak!C$4)</f>
        <v>0</v>
      </c>
      <c r="E8" s="158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39">
        <f>+IF(A8=0,0,"2018")</f>
        <v>0</v>
      </c>
      <c r="O8" s="121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0">
        <f>IF(A9=0,0,+spisak!A$4)</f>
        <v>0</v>
      </c>
      <c r="D9">
        <f>IF(A9=0,0,+spisak!C$4)</f>
        <v>0</v>
      </c>
      <c r="E9" s="158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39">
        <f>+IF(A9=0,0,"2019")</f>
        <v>0</v>
      </c>
      <c r="O9" s="121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0">
        <f>IF(A10=0,0,+spisak!A$4)</f>
        <v>0</v>
      </c>
      <c r="D10">
        <f>IF(A10=0,0,+spisak!C$4)</f>
        <v>0</v>
      </c>
      <c r="E10" s="158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39">
        <f>+IF(A10=0,0,"nakon 2019")</f>
        <v>0</v>
      </c>
      <c r="O10" s="121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0">
        <f>IF(A11=0,0,+spisak!A$4)</f>
        <v>0</v>
      </c>
      <c r="D11">
        <f>IF(A11=0,0,+spisak!C$4)</f>
        <v>0</v>
      </c>
      <c r="E11" s="158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39">
        <f t="shared" ref="N11" si="2">+IF(A11=0,0,"do 2015")</f>
        <v>0</v>
      </c>
      <c r="O11" s="121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0">
        <f>IF(A12=0,0,+spisak!A$4)</f>
        <v>0</v>
      </c>
      <c r="D12">
        <f>IF(A12=0,0,+spisak!C$4)</f>
        <v>0</v>
      </c>
      <c r="E12" s="158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39">
        <f t="shared" ref="N12" si="3">+IF(A12=0,0,"2016-plan")</f>
        <v>0</v>
      </c>
      <c r="O12" s="121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0">
        <f>IF(A13=0,0,+spisak!A$4)</f>
        <v>0</v>
      </c>
      <c r="D13">
        <f>IF(A13=0,0,+spisak!C$4)</f>
        <v>0</v>
      </c>
      <c r="E13" s="158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39">
        <f t="shared" ref="N13" si="5">+IF(A13=0,0,"2016-procena")</f>
        <v>0</v>
      </c>
      <c r="O13" s="121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0">
        <f>IF(A14=0,0,+spisak!A$4)</f>
        <v>0</v>
      </c>
      <c r="D14">
        <f>IF(A14=0,0,+spisak!C$4)</f>
        <v>0</v>
      </c>
      <c r="E14" s="158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39">
        <f t="shared" ref="N14" si="6">+IF(A14=0,0,"2017")</f>
        <v>0</v>
      </c>
      <c r="O14" s="121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0">
        <f>IF(A15=0,0,+spisak!A$4)</f>
        <v>0</v>
      </c>
      <c r="D15">
        <f>IF(A15=0,0,+spisak!C$4)</f>
        <v>0</v>
      </c>
      <c r="E15" s="158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39">
        <f t="shared" ref="N15" si="7">+IF(A15=0,0,"2018")</f>
        <v>0</v>
      </c>
      <c r="O15" s="121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0">
        <f>IF(A16=0,0,+spisak!A$4)</f>
        <v>0</v>
      </c>
      <c r="D16">
        <f>IF(A16=0,0,+spisak!C$4)</f>
        <v>0</v>
      </c>
      <c r="E16" s="158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39">
        <f t="shared" ref="N16" si="8">+IF(A16=0,0,"2019")</f>
        <v>0</v>
      </c>
      <c r="O16" s="121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0">
        <f>IF(A17=0,0,+spisak!A$4)</f>
        <v>0</v>
      </c>
      <c r="D17">
        <f>IF(A17=0,0,+spisak!C$4)</f>
        <v>0</v>
      </c>
      <c r="E17" s="158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39">
        <f t="shared" ref="N17" si="9">+IF(A17=0,0,"nakon 2019")</f>
        <v>0</v>
      </c>
      <c r="O17" s="121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0">
        <f>IF(A18=0,0,+spisak!A$4)</f>
        <v>0</v>
      </c>
      <c r="D18">
        <f>IF(A18=0,0,+spisak!C$4)</f>
        <v>0</v>
      </c>
      <c r="E18" s="158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39">
        <f t="shared" ref="N18" si="10">+IF(A18=0,0,"do 2015")</f>
        <v>0</v>
      </c>
      <c r="O18" s="121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0">
        <f>IF(A19=0,0,+spisak!A$4)</f>
        <v>0</v>
      </c>
      <c r="D19">
        <f>IF(A19=0,0,+spisak!C$4)</f>
        <v>0</v>
      </c>
      <c r="E19" s="158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39">
        <f t="shared" ref="N19" si="11">+IF(A19=0,0,"2016-plan")</f>
        <v>0</v>
      </c>
      <c r="O19" s="121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0">
        <f>IF(A20=0,0,+spisak!A$4)</f>
        <v>0</v>
      </c>
      <c r="D20">
        <f>IF(A20=0,0,+spisak!C$4)</f>
        <v>0</v>
      </c>
      <c r="E20" s="158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39">
        <f t="shared" ref="N20" si="12">+IF(A20=0,0,"2016-procena")</f>
        <v>0</v>
      </c>
      <c r="O20" s="121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0">
        <f>IF(A21=0,0,+spisak!A$4)</f>
        <v>0</v>
      </c>
      <c r="D21">
        <f>IF(A21=0,0,+spisak!C$4)</f>
        <v>0</v>
      </c>
      <c r="E21" s="158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39">
        <f t="shared" ref="N21" si="13">+IF(A21=0,0,"2017")</f>
        <v>0</v>
      </c>
      <c r="O21" s="121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0">
        <f>IF(A22=0,0,+spisak!A$4)</f>
        <v>0</v>
      </c>
      <c r="D22">
        <f>IF(A22=0,0,+spisak!C$4)</f>
        <v>0</v>
      </c>
      <c r="E22" s="158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39">
        <f t="shared" ref="N22" si="14">+IF(A22=0,0,"2018")</f>
        <v>0</v>
      </c>
      <c r="O22" s="121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0">
        <f>IF(A23=0,0,+spisak!A$4)</f>
        <v>0</v>
      </c>
      <c r="D23">
        <f>IF(A23=0,0,+spisak!C$4)</f>
        <v>0</v>
      </c>
      <c r="E23" s="158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39">
        <f t="shared" ref="N23" si="15">+IF(A23=0,0,"2019")</f>
        <v>0</v>
      </c>
      <c r="O23" s="121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0">
        <f>IF(A24=0,0,+spisak!A$4)</f>
        <v>0</v>
      </c>
      <c r="D24">
        <f>IF(A24=0,0,+spisak!C$4)</f>
        <v>0</v>
      </c>
      <c r="E24" s="158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39">
        <f t="shared" ref="N24" si="16">+IF(A24=0,0,"nakon 2019")</f>
        <v>0</v>
      </c>
      <c r="O24" s="121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0">
        <f>IF(A25=0,0,+spisak!A$4)</f>
        <v>0</v>
      </c>
      <c r="D25">
        <f>IF(A25=0,0,+spisak!C$4)</f>
        <v>0</v>
      </c>
      <c r="E25" s="158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39">
        <f t="shared" ref="N25" si="17">+IF(A25=0,0,"do 2015")</f>
        <v>0</v>
      </c>
      <c r="O25" s="121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0">
        <f>IF(A26=0,0,+spisak!A$4)</f>
        <v>0</v>
      </c>
      <c r="D26">
        <f>IF(A26=0,0,+spisak!C$4)</f>
        <v>0</v>
      </c>
      <c r="E26" s="158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39">
        <f t="shared" ref="N26" si="19">+IF(A26=0,0,"2016-plan")</f>
        <v>0</v>
      </c>
      <c r="O26" s="121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0">
        <f>IF(A27=0,0,+spisak!A$4)</f>
        <v>0</v>
      </c>
      <c r="D27">
        <f>IF(A27=0,0,+spisak!C$4)</f>
        <v>0</v>
      </c>
      <c r="E27" s="158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39">
        <f t="shared" ref="N27" si="20">+IF(A27=0,0,"2016-procena")</f>
        <v>0</v>
      </c>
      <c r="O27" s="121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0">
        <f>IF(A28=0,0,+spisak!A$4)</f>
        <v>0</v>
      </c>
      <c r="D28">
        <f>IF(A28=0,0,+spisak!C$4)</f>
        <v>0</v>
      </c>
      <c r="E28" s="158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39">
        <f t="shared" ref="N28" si="21">+IF(A28=0,0,"2017")</f>
        <v>0</v>
      </c>
      <c r="O28" s="121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0">
        <f>IF(A29=0,0,+spisak!A$4)</f>
        <v>0</v>
      </c>
      <c r="D29">
        <f>IF(A29=0,0,+spisak!C$4)</f>
        <v>0</v>
      </c>
      <c r="E29" s="158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39">
        <f t="shared" ref="N29" si="22">+IF(A29=0,0,"2018")</f>
        <v>0</v>
      </c>
      <c r="O29" s="121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0">
        <f>IF(A30=0,0,+spisak!A$4)</f>
        <v>0</v>
      </c>
      <c r="D30">
        <f>IF(A30=0,0,+spisak!C$4)</f>
        <v>0</v>
      </c>
      <c r="E30" s="158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39">
        <f t="shared" ref="N30" si="23">+IF(A30=0,0,"2019")</f>
        <v>0</v>
      </c>
      <c r="O30" s="121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0">
        <f>IF(A31=0,0,+spisak!A$4)</f>
        <v>0</v>
      </c>
      <c r="D31">
        <f>IF(A31=0,0,+spisak!C$4)</f>
        <v>0</v>
      </c>
      <c r="E31" s="158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39">
        <f t="shared" ref="N31" si="24">+IF(A31=0,0,"nakon 2019")</f>
        <v>0</v>
      </c>
      <c r="O31" s="121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0">
        <f>IF(A32=0,0,+spisak!A$4)</f>
        <v>0</v>
      </c>
      <c r="D32">
        <f>IF(A32=0,0,+spisak!C$4)</f>
        <v>0</v>
      </c>
      <c r="E32" s="158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39">
        <f t="shared" ref="N32" si="26">+IF(A32=0,0,"do 2015")</f>
        <v>0</v>
      </c>
      <c r="O32" s="121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0">
        <f>IF(A33=0,0,+spisak!A$4)</f>
        <v>0</v>
      </c>
      <c r="D33">
        <f>IF(A33=0,0,+spisak!C$4)</f>
        <v>0</v>
      </c>
      <c r="E33" s="158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39">
        <f t="shared" ref="N33" si="28">+IF(A33=0,0,"2016-plan")</f>
        <v>0</v>
      </c>
      <c r="O33" s="121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0">
        <f>IF(A34=0,0,+spisak!A$4)</f>
        <v>0</v>
      </c>
      <c r="D34">
        <f>IF(A34=0,0,+spisak!C$4)</f>
        <v>0</v>
      </c>
      <c r="E34" s="158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39">
        <f t="shared" ref="N34" si="29">+IF(A34=0,0,"2016-procena")</f>
        <v>0</v>
      </c>
      <c r="O34" s="121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0">
        <f>IF(A35=0,0,+spisak!A$4)</f>
        <v>0</v>
      </c>
      <c r="D35">
        <f>IF(A35=0,0,+spisak!C$4)</f>
        <v>0</v>
      </c>
      <c r="E35" s="158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39">
        <f t="shared" ref="N35" si="30">+IF(A35=0,0,"2017")</f>
        <v>0</v>
      </c>
      <c r="O35" s="121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0">
        <f>IF(A36=0,0,+spisak!A$4)</f>
        <v>0</v>
      </c>
      <c r="D36">
        <f>IF(A36=0,0,+spisak!C$4)</f>
        <v>0</v>
      </c>
      <c r="E36" s="158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39">
        <f t="shared" ref="N36" si="31">+IF(A36=0,0,"2018")</f>
        <v>0</v>
      </c>
      <c r="O36" s="121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0">
        <f>IF(A37=0,0,+spisak!A$4)</f>
        <v>0</v>
      </c>
      <c r="D37">
        <f>IF(A37=0,0,+spisak!C$4)</f>
        <v>0</v>
      </c>
      <c r="E37" s="158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39">
        <f t="shared" ref="N37" si="32">+IF(A37=0,0,"2019")</f>
        <v>0</v>
      </c>
      <c r="O37" s="121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0">
        <f>IF(A38=0,0,+spisak!A$4)</f>
        <v>0</v>
      </c>
      <c r="D38">
        <f>IF(A38=0,0,+spisak!C$4)</f>
        <v>0</v>
      </c>
      <c r="E38" s="158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39">
        <f t="shared" ref="N38" si="33">+IF(A38=0,0,"nakon 2019")</f>
        <v>0</v>
      </c>
      <c r="O38" s="121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0">
        <f>IF(A39=0,0,+spisak!A$4)</f>
        <v>0</v>
      </c>
      <c r="D39">
        <f>IF(A39=0,0,+spisak!C$4)</f>
        <v>0</v>
      </c>
      <c r="E39" s="158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39">
        <f t="shared" ref="N39" si="34">+IF(A39=0,0,"do 2015")</f>
        <v>0</v>
      </c>
      <c r="O39" s="121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0">
        <f>IF(A40=0,0,+spisak!A$4)</f>
        <v>0</v>
      </c>
      <c r="D40">
        <f>IF(A40=0,0,+spisak!C$4)</f>
        <v>0</v>
      </c>
      <c r="E40" s="158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39">
        <f t="shared" ref="N40" si="36">+IF(A40=0,0,"2016-plan")</f>
        <v>0</v>
      </c>
      <c r="O40" s="121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0">
        <f>IF(A41=0,0,+spisak!A$4)</f>
        <v>0</v>
      </c>
      <c r="D41">
        <f>IF(A41=0,0,+spisak!C$4)</f>
        <v>0</v>
      </c>
      <c r="E41" s="158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39">
        <f t="shared" ref="N41" si="37">+IF(A41=0,0,"2016-procena")</f>
        <v>0</v>
      </c>
      <c r="O41" s="121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0">
        <f>IF(A42=0,0,+spisak!A$4)</f>
        <v>0</v>
      </c>
      <c r="D42">
        <f>IF(A42=0,0,+spisak!C$4)</f>
        <v>0</v>
      </c>
      <c r="E42" s="158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39">
        <f t="shared" ref="N42" si="38">+IF(A42=0,0,"2017")</f>
        <v>0</v>
      </c>
      <c r="O42" s="121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0">
        <f>IF(A43=0,0,+spisak!A$4)</f>
        <v>0</v>
      </c>
      <c r="D43">
        <f>IF(A43=0,0,+spisak!C$4)</f>
        <v>0</v>
      </c>
      <c r="E43" s="158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39">
        <f t="shared" ref="N43" si="39">+IF(A43=0,0,"2018")</f>
        <v>0</v>
      </c>
      <c r="O43" s="121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0">
        <f>IF(A44=0,0,+spisak!A$4)</f>
        <v>0</v>
      </c>
      <c r="D44">
        <f>IF(A44=0,0,+spisak!C$4)</f>
        <v>0</v>
      </c>
      <c r="E44" s="158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39">
        <f t="shared" ref="N44" si="40">+IF(A44=0,0,"2019")</f>
        <v>0</v>
      </c>
      <c r="O44" s="121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0">
        <f>IF(A45=0,0,+spisak!A$4)</f>
        <v>0</v>
      </c>
      <c r="D45">
        <f>IF(A45=0,0,+spisak!C$4)</f>
        <v>0</v>
      </c>
      <c r="E45" s="158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39">
        <f t="shared" ref="N45" si="41">+IF(A45=0,0,"nakon 2019")</f>
        <v>0</v>
      </c>
      <c r="O45" s="121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0">
        <f>IF(A46=0,0,+spisak!A$4)</f>
        <v>0</v>
      </c>
      <c r="D46">
        <f>IF(A46=0,0,+spisak!C$4)</f>
        <v>0</v>
      </c>
      <c r="E46" s="158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39">
        <f t="shared" ref="N46" si="42">+IF(A46=0,0,"do 2015")</f>
        <v>0</v>
      </c>
      <c r="O46" s="121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0">
        <f>IF(A47=0,0,+spisak!A$4)</f>
        <v>0</v>
      </c>
      <c r="D47">
        <f>IF(A47=0,0,+spisak!C$4)</f>
        <v>0</v>
      </c>
      <c r="E47" s="158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39">
        <f t="shared" ref="N47" si="44">+IF(A47=0,0,"2016-plan")</f>
        <v>0</v>
      </c>
      <c r="O47" s="121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0">
        <f>IF(A48=0,0,+spisak!A$4)</f>
        <v>0</v>
      </c>
      <c r="D48">
        <f>IF(A48=0,0,+spisak!C$4)</f>
        <v>0</v>
      </c>
      <c r="E48" s="158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39">
        <f t="shared" ref="N48" si="45">+IF(A48=0,0,"2016-procena")</f>
        <v>0</v>
      </c>
      <c r="O48" s="121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0">
        <f>IF(A49=0,0,+spisak!A$4)</f>
        <v>0</v>
      </c>
      <c r="D49">
        <f>IF(A49=0,0,+spisak!C$4)</f>
        <v>0</v>
      </c>
      <c r="E49" s="158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39">
        <f t="shared" ref="N49" si="46">+IF(A49=0,0,"2017")</f>
        <v>0</v>
      </c>
      <c r="O49" s="121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0">
        <f>IF(A50=0,0,+spisak!A$4)</f>
        <v>0</v>
      </c>
      <c r="D50">
        <f>IF(A50=0,0,+spisak!C$4)</f>
        <v>0</v>
      </c>
      <c r="E50" s="158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39">
        <f t="shared" ref="N50" si="47">+IF(A50=0,0,"2018")</f>
        <v>0</v>
      </c>
      <c r="O50" s="121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0">
        <f>IF(A51=0,0,+spisak!A$4)</f>
        <v>0</v>
      </c>
      <c r="D51">
        <f>IF(A51=0,0,+spisak!C$4)</f>
        <v>0</v>
      </c>
      <c r="E51" s="158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39">
        <f t="shared" ref="N51" si="48">+IF(A51=0,0,"2019")</f>
        <v>0</v>
      </c>
      <c r="O51" s="121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0">
        <f>IF(A52=0,0,+spisak!A$4)</f>
        <v>0</v>
      </c>
      <c r="D52">
        <f>IF(A52=0,0,+spisak!C$4)</f>
        <v>0</v>
      </c>
      <c r="E52" s="158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39">
        <f t="shared" ref="N52" si="49">+IF(A52=0,0,"nakon 2019")</f>
        <v>0</v>
      </c>
      <c r="O52" s="121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0">
        <f>IF(A53=0,0,+spisak!A$4)</f>
        <v>0</v>
      </c>
      <c r="D53">
        <f>IF(A53=0,0,+spisak!C$4)</f>
        <v>0</v>
      </c>
      <c r="E53" s="158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39">
        <f t="shared" ref="N53" si="50">+IF(A53=0,0,"do 2015")</f>
        <v>0</v>
      </c>
      <c r="O53" s="121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0">
        <f>IF(A54=0,0,+spisak!A$4)</f>
        <v>0</v>
      </c>
      <c r="D54">
        <f>IF(A54=0,0,+spisak!C$4)</f>
        <v>0</v>
      </c>
      <c r="E54" s="158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39">
        <f t="shared" ref="N54" si="52">+IF(A54=0,0,"2016-plan")</f>
        <v>0</v>
      </c>
      <c r="O54" s="121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0">
        <f>IF(A55=0,0,+spisak!A$4)</f>
        <v>0</v>
      </c>
      <c r="D55">
        <f>IF(A55=0,0,+spisak!C$4)</f>
        <v>0</v>
      </c>
      <c r="E55" s="158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39">
        <f t="shared" ref="N55" si="53">+IF(A55=0,0,"2016-procena")</f>
        <v>0</v>
      </c>
      <c r="O55" s="121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0">
        <f>IF(A56=0,0,+spisak!A$4)</f>
        <v>0</v>
      </c>
      <c r="D56">
        <f>IF(A56=0,0,+spisak!C$4)</f>
        <v>0</v>
      </c>
      <c r="E56" s="158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39">
        <f t="shared" ref="N56" si="54">+IF(A56=0,0,"2017")</f>
        <v>0</v>
      </c>
      <c r="O56" s="121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0">
        <f>IF(A57=0,0,+spisak!A$4)</f>
        <v>0</v>
      </c>
      <c r="D57">
        <f>IF(A57=0,0,+spisak!C$4)</f>
        <v>0</v>
      </c>
      <c r="E57" s="158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39">
        <f t="shared" ref="N57" si="55">+IF(A57=0,0,"2018")</f>
        <v>0</v>
      </c>
      <c r="O57" s="121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0">
        <f>IF(A58=0,0,+spisak!A$4)</f>
        <v>0</v>
      </c>
      <c r="D58">
        <f>IF(A58=0,0,+spisak!C$4)</f>
        <v>0</v>
      </c>
      <c r="E58" s="158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39">
        <f t="shared" ref="N58" si="56">+IF(A58=0,0,"2019")</f>
        <v>0</v>
      </c>
      <c r="O58" s="121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0">
        <f>IF(A59=0,0,+spisak!A$4)</f>
        <v>0</v>
      </c>
      <c r="D59">
        <f>IF(A59=0,0,+spisak!C$4)</f>
        <v>0</v>
      </c>
      <c r="E59" s="158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39">
        <f t="shared" ref="N59" si="57">+IF(A59=0,0,"nakon 2019")</f>
        <v>0</v>
      </c>
      <c r="O59" s="121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0">
        <f>IF(A60=0,0,+spisak!A$4)</f>
        <v>0</v>
      </c>
      <c r="D60">
        <f>IF(A60=0,0,+spisak!C$4)</f>
        <v>0</v>
      </c>
      <c r="E60" s="158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39">
        <f t="shared" ref="N60" si="58">+IF(A60=0,0,"do 2015")</f>
        <v>0</v>
      </c>
      <c r="O60" s="121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0">
        <f>IF(A61=0,0,+spisak!A$4)</f>
        <v>0</v>
      </c>
      <c r="D61">
        <f>IF(A61=0,0,+spisak!C$4)</f>
        <v>0</v>
      </c>
      <c r="E61" s="158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39">
        <f t="shared" ref="N61" si="60">+IF(A61=0,0,"2016-plan")</f>
        <v>0</v>
      </c>
      <c r="O61" s="121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0">
        <f>IF(A62=0,0,+spisak!A$4)</f>
        <v>0</v>
      </c>
      <c r="D62">
        <f>IF(A62=0,0,+spisak!C$4)</f>
        <v>0</v>
      </c>
      <c r="E62" s="158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39">
        <f t="shared" ref="N62" si="61">+IF(A62=0,0,"2016-procena")</f>
        <v>0</v>
      </c>
      <c r="O62" s="121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0">
        <f>IF(A63=0,0,+spisak!A$4)</f>
        <v>0</v>
      </c>
      <c r="D63">
        <f>IF(A63=0,0,+spisak!C$4)</f>
        <v>0</v>
      </c>
      <c r="E63" s="158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39">
        <f t="shared" ref="N63" si="62">+IF(A63=0,0,"2017")</f>
        <v>0</v>
      </c>
      <c r="O63" s="121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0">
        <f>IF(A64=0,0,+spisak!A$4)</f>
        <v>0</v>
      </c>
      <c r="D64">
        <f>IF(A64=0,0,+spisak!C$4)</f>
        <v>0</v>
      </c>
      <c r="E64" s="158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39">
        <f t="shared" ref="N64" si="63">+IF(A64=0,0,"2018")</f>
        <v>0</v>
      </c>
      <c r="O64" s="121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0">
        <f>IF(A65=0,0,+spisak!A$4)</f>
        <v>0</v>
      </c>
      <c r="D65">
        <f>IF(A65=0,0,+spisak!C$4)</f>
        <v>0</v>
      </c>
      <c r="E65" s="158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39">
        <f t="shared" ref="N65" si="64">+IF(A65=0,0,"2019")</f>
        <v>0</v>
      </c>
      <c r="O65" s="121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0">
        <f>IF(A66=0,0,+spisak!A$4)</f>
        <v>0</v>
      </c>
      <c r="D66">
        <f>IF(A66=0,0,+spisak!C$4)</f>
        <v>0</v>
      </c>
      <c r="E66" s="158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39">
        <f t="shared" ref="N66" si="65">+IF(A66=0,0,"nakon 2019")</f>
        <v>0</v>
      </c>
      <c r="O66" s="121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0">
        <f>IF(A67=0,0,+spisak!A$4)</f>
        <v>0</v>
      </c>
      <c r="D67">
        <f>IF(A67=0,0,+spisak!C$4)</f>
        <v>0</v>
      </c>
      <c r="E67" s="158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39">
        <f t="shared" ref="N67" si="66">+IF(A67=0,0,"do 2015")</f>
        <v>0</v>
      </c>
      <c r="O67" s="121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0">
        <f>IF(A68=0,0,+spisak!A$4)</f>
        <v>0</v>
      </c>
      <c r="D68">
        <f>IF(A68=0,0,+spisak!C$4)</f>
        <v>0</v>
      </c>
      <c r="E68" s="158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39">
        <f t="shared" ref="N68" si="67">+IF(A68=0,0,"2016-plan")</f>
        <v>0</v>
      </c>
      <c r="O68" s="121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0">
        <f>IF(A69=0,0,+spisak!A$4)</f>
        <v>0</v>
      </c>
      <c r="D69">
        <f>IF(A69=0,0,+spisak!C$4)</f>
        <v>0</v>
      </c>
      <c r="E69" s="158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39">
        <f t="shared" ref="N69" si="69">+IF(A69=0,0,"2016-procena")</f>
        <v>0</v>
      </c>
      <c r="O69" s="121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0">
        <f>IF(A70=0,0,+spisak!A$4)</f>
        <v>0</v>
      </c>
      <c r="D70">
        <f>IF(A70=0,0,+spisak!C$4)</f>
        <v>0</v>
      </c>
      <c r="E70" s="158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39">
        <f t="shared" ref="N70" si="70">+IF(A70=0,0,"2017")</f>
        <v>0</v>
      </c>
      <c r="O70" s="121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0">
        <f>IF(A71=0,0,+spisak!A$4)</f>
        <v>0</v>
      </c>
      <c r="D71">
        <f>IF(A71=0,0,+spisak!C$4)</f>
        <v>0</v>
      </c>
      <c r="E71" s="158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39">
        <f t="shared" ref="N71" si="71">+IF(A71=0,0,"2018")</f>
        <v>0</v>
      </c>
      <c r="O71" s="121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0">
        <f>IF(A72=0,0,+spisak!A$4)</f>
        <v>0</v>
      </c>
      <c r="D72">
        <f>IF(A72=0,0,+spisak!C$4)</f>
        <v>0</v>
      </c>
      <c r="E72" s="158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39">
        <f t="shared" ref="N72" si="73">+IF(A72=0,0,"2019")</f>
        <v>0</v>
      </c>
      <c r="O72" s="121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0">
        <f>IF(A73=0,0,+spisak!A$4)</f>
        <v>0</v>
      </c>
      <c r="D73">
        <f>IF(A73=0,0,+spisak!C$4)</f>
        <v>0</v>
      </c>
      <c r="E73" s="158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39">
        <f t="shared" ref="N73" si="74">+IF(A73=0,0,"nakon 2019")</f>
        <v>0</v>
      </c>
      <c r="O73" s="121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0">
        <f>IF(A74=0,0,+spisak!A$4)</f>
        <v>0</v>
      </c>
      <c r="D74">
        <f>IF(A74=0,0,+spisak!C$4)</f>
        <v>0</v>
      </c>
      <c r="E74" s="158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39">
        <f t="shared" ref="N74" si="75">+IF(A74=0,0,"do 2015")</f>
        <v>0</v>
      </c>
      <c r="O74" s="121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0">
        <f>IF(A75=0,0,+spisak!A$4)</f>
        <v>0</v>
      </c>
      <c r="D75">
        <f>IF(A75=0,0,+spisak!C$4)</f>
        <v>0</v>
      </c>
      <c r="E75" s="158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39">
        <f t="shared" ref="N75" si="76">+IF(A75=0,0,"2016-plan")</f>
        <v>0</v>
      </c>
      <c r="O75" s="121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0">
        <f>IF(A76=0,0,+spisak!A$4)</f>
        <v>0</v>
      </c>
      <c r="D76">
        <f>IF(A76=0,0,+spisak!C$4)</f>
        <v>0</v>
      </c>
      <c r="E76" s="158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39">
        <f t="shared" ref="N76" si="77">+IF(A76=0,0,"2016-procena")</f>
        <v>0</v>
      </c>
      <c r="O76" s="121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0">
        <f>IF(A77=0,0,+spisak!A$4)</f>
        <v>0</v>
      </c>
      <c r="D77">
        <f>IF(A77=0,0,+spisak!C$4)</f>
        <v>0</v>
      </c>
      <c r="E77" s="158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39">
        <f t="shared" ref="N77" si="78">+IF(A77=0,0,"2017")</f>
        <v>0</v>
      </c>
      <c r="O77" s="121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0">
        <f>IF(A78=0,0,+spisak!A$4)</f>
        <v>0</v>
      </c>
      <c r="D78">
        <f>IF(A78=0,0,+spisak!C$4)</f>
        <v>0</v>
      </c>
      <c r="E78" s="158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39">
        <f t="shared" ref="N78" si="79">+IF(A78=0,0,"2018")</f>
        <v>0</v>
      </c>
      <c r="O78" s="121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0">
        <f>IF(A79=0,0,+spisak!A$4)</f>
        <v>0</v>
      </c>
      <c r="D79">
        <f>IF(A79=0,0,+spisak!C$4)</f>
        <v>0</v>
      </c>
      <c r="E79" s="158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39">
        <f t="shared" ref="N79" si="80">+IF(A79=0,0,"2019")</f>
        <v>0</v>
      </c>
      <c r="O79" s="121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0">
        <f>IF(A80=0,0,+spisak!A$4)</f>
        <v>0</v>
      </c>
      <c r="D80">
        <f>IF(A80=0,0,+spisak!C$4)</f>
        <v>0</v>
      </c>
      <c r="E80" s="158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39">
        <f t="shared" ref="N80" si="81">+IF(A80=0,0,"nakon 2019")</f>
        <v>0</v>
      </c>
      <c r="O80" s="121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0">
        <f>IF(A81=0,0,+spisak!A$4)</f>
        <v>0</v>
      </c>
      <c r="D81">
        <f>IF(A81=0,0,+spisak!C$4)</f>
        <v>0</v>
      </c>
      <c r="E81" s="158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39">
        <f t="shared" ref="N81" si="82">+IF(A81=0,0,"do 2015")</f>
        <v>0</v>
      </c>
      <c r="O81" s="121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0">
        <f>IF(A82=0,0,+spisak!A$4)</f>
        <v>0</v>
      </c>
      <c r="D82">
        <f>IF(A82=0,0,+spisak!C$4)</f>
        <v>0</v>
      </c>
      <c r="E82" s="158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39">
        <f t="shared" ref="N82" si="84">+IF(A82=0,0,"2016-plan")</f>
        <v>0</v>
      </c>
      <c r="O82" s="121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0">
        <f>IF(A83=0,0,+spisak!A$4)</f>
        <v>0</v>
      </c>
      <c r="D83">
        <f>IF(A83=0,0,+spisak!C$4)</f>
        <v>0</v>
      </c>
      <c r="E83" s="158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39">
        <f t="shared" ref="N83" si="85">+IF(A83=0,0,"2016-procena")</f>
        <v>0</v>
      </c>
      <c r="O83" s="121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0">
        <f>IF(A84=0,0,+spisak!A$4)</f>
        <v>0</v>
      </c>
      <c r="D84">
        <f>IF(A84=0,0,+spisak!C$4)</f>
        <v>0</v>
      </c>
      <c r="E84" s="158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39">
        <f t="shared" ref="N84" si="86">+IF(A84=0,0,"2017")</f>
        <v>0</v>
      </c>
      <c r="O84" s="121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0">
        <f>IF(A85=0,0,+spisak!A$4)</f>
        <v>0</v>
      </c>
      <c r="D85">
        <f>IF(A85=0,0,+spisak!C$4)</f>
        <v>0</v>
      </c>
      <c r="E85" s="158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39">
        <f t="shared" ref="N85" si="87">+IF(A85=0,0,"2018")</f>
        <v>0</v>
      </c>
      <c r="O85" s="121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0">
        <f>IF(A86=0,0,+spisak!A$4)</f>
        <v>0</v>
      </c>
      <c r="D86">
        <f>IF(A86=0,0,+spisak!C$4)</f>
        <v>0</v>
      </c>
      <c r="E86" s="158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39">
        <f t="shared" ref="N86" si="88">+IF(A86=0,0,"2019")</f>
        <v>0</v>
      </c>
      <c r="O86" s="121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0">
        <f>IF(A87=0,0,+spisak!A$4)</f>
        <v>0</v>
      </c>
      <c r="D87">
        <f>IF(A87=0,0,+spisak!C$4)</f>
        <v>0</v>
      </c>
      <c r="E87" s="158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39">
        <f t="shared" ref="N87" si="89">+IF(A87=0,0,"nakon 2019")</f>
        <v>0</v>
      </c>
      <c r="O87" s="121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0">
        <f>IF(A88=0,0,+spisak!A$4)</f>
        <v>0</v>
      </c>
      <c r="D88">
        <f>IF(A88=0,0,+spisak!C$4)</f>
        <v>0</v>
      </c>
      <c r="E88" s="158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39">
        <f t="shared" ref="N88" si="90">+IF(A88=0,0,"do 2015")</f>
        <v>0</v>
      </c>
      <c r="O88" s="121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0">
        <f>IF(A89=0,0,+spisak!A$4)</f>
        <v>0</v>
      </c>
      <c r="D89">
        <f>IF(A89=0,0,+spisak!C$4)</f>
        <v>0</v>
      </c>
      <c r="E89" s="158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39">
        <f t="shared" ref="N89" si="92">+IF(A89=0,0,"2016-plan")</f>
        <v>0</v>
      </c>
      <c r="O89" s="121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0">
        <f>IF(A90=0,0,+spisak!A$4)</f>
        <v>0</v>
      </c>
      <c r="D90">
        <f>IF(A90=0,0,+spisak!C$4)</f>
        <v>0</v>
      </c>
      <c r="E90" s="158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39">
        <f t="shared" ref="N90" si="93">+IF(A90=0,0,"2016-procena")</f>
        <v>0</v>
      </c>
      <c r="O90" s="121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0">
        <f>IF(A91=0,0,+spisak!A$4)</f>
        <v>0</v>
      </c>
      <c r="D91">
        <f>IF(A91=0,0,+spisak!C$4)</f>
        <v>0</v>
      </c>
      <c r="E91" s="158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39">
        <f t="shared" ref="N91" si="94">+IF(A91=0,0,"2017")</f>
        <v>0</v>
      </c>
      <c r="O91" s="121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0">
        <f>IF(A92=0,0,+spisak!A$4)</f>
        <v>0</v>
      </c>
      <c r="D92">
        <f>IF(A92=0,0,+spisak!C$4)</f>
        <v>0</v>
      </c>
      <c r="E92" s="158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39">
        <f t="shared" ref="N92" si="95">+IF(A92=0,0,"2018")</f>
        <v>0</v>
      </c>
      <c r="O92" s="121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0">
        <f>IF(A93=0,0,+spisak!A$4)</f>
        <v>0</v>
      </c>
      <c r="D93">
        <f>IF(A93=0,0,+spisak!C$4)</f>
        <v>0</v>
      </c>
      <c r="E93" s="158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39">
        <f t="shared" ref="N93" si="96">+IF(A93=0,0,"2019")</f>
        <v>0</v>
      </c>
      <c r="O93" s="121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0">
        <f>IF(A94=0,0,+spisak!A$4)</f>
        <v>0</v>
      </c>
      <c r="D94">
        <f>IF(A94=0,0,+spisak!C$4)</f>
        <v>0</v>
      </c>
      <c r="E94" s="158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39">
        <f t="shared" ref="N94" si="97">+IF(A94=0,0,"nakon 2019")</f>
        <v>0</v>
      </c>
      <c r="O94" s="121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0">
        <f>IF(A95=0,0,+spisak!A$4)</f>
        <v>0</v>
      </c>
      <c r="D95">
        <f>IF(A95=0,0,+spisak!C$4)</f>
        <v>0</v>
      </c>
      <c r="E95" s="158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39">
        <f t="shared" ref="N95" si="98">+IF(A95=0,0,"do 2015")</f>
        <v>0</v>
      </c>
      <c r="O95" s="121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0">
        <f>IF(A96=0,0,+spisak!A$4)</f>
        <v>0</v>
      </c>
      <c r="D96">
        <f>IF(A96=0,0,+spisak!C$4)</f>
        <v>0</v>
      </c>
      <c r="E96" s="158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39">
        <f t="shared" ref="N96" si="99">+IF(A96=0,0,"2016-plan")</f>
        <v>0</v>
      </c>
      <c r="O96" s="121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0">
        <f>IF(A97=0,0,+spisak!A$4)</f>
        <v>0</v>
      </c>
      <c r="D97">
        <f>IF(A97=0,0,+spisak!C$4)</f>
        <v>0</v>
      </c>
      <c r="E97" s="158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39">
        <f t="shared" ref="N97" si="101">+IF(A97=0,0,"2016-procena")</f>
        <v>0</v>
      </c>
      <c r="O97" s="121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0">
        <f>IF(A98=0,0,+spisak!A$4)</f>
        <v>0</v>
      </c>
      <c r="D98">
        <f>IF(A98=0,0,+spisak!C$4)</f>
        <v>0</v>
      </c>
      <c r="E98" s="158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39">
        <f t="shared" ref="N98" si="102">+IF(A98=0,0,"2017")</f>
        <v>0</v>
      </c>
      <c r="O98" s="121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0">
        <f>IF(A99=0,0,+spisak!A$4)</f>
        <v>0</v>
      </c>
      <c r="D99">
        <f>IF(A99=0,0,+spisak!C$4)</f>
        <v>0</v>
      </c>
      <c r="E99" s="158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39">
        <f t="shared" ref="N99" si="103">+IF(A99=0,0,"2018")</f>
        <v>0</v>
      </c>
      <c r="O99" s="121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0">
        <f>IF(A100=0,0,+spisak!A$4)</f>
        <v>0</v>
      </c>
      <c r="D100">
        <f>IF(A100=0,0,+spisak!C$4)</f>
        <v>0</v>
      </c>
      <c r="E100" s="158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39">
        <f t="shared" ref="N100" si="104">+IF(A100=0,0,"2019")</f>
        <v>0</v>
      </c>
      <c r="O100" s="121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0">
        <f>IF(A101=0,0,+spisak!A$4)</f>
        <v>0</v>
      </c>
      <c r="D101">
        <f>IF(A101=0,0,+spisak!C$4)</f>
        <v>0</v>
      </c>
      <c r="E101" s="158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39">
        <f t="shared" ref="N101" si="105">+IF(A101=0,0,"nakon 2019")</f>
        <v>0</v>
      </c>
      <c r="O101" s="121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0">
        <f>IF(A102=0,0,+spisak!A$4)</f>
        <v>0</v>
      </c>
      <c r="D102">
        <f>IF(A102=0,0,+spisak!C$4)</f>
        <v>0</v>
      </c>
      <c r="E102" s="158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39">
        <f t="shared" ref="N102" si="106">+IF(A102=0,0,"do 2015")</f>
        <v>0</v>
      </c>
      <c r="O102" s="121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0">
        <f>IF(A103=0,0,+spisak!A$4)</f>
        <v>0</v>
      </c>
      <c r="D103">
        <f>IF(A103=0,0,+spisak!C$4)</f>
        <v>0</v>
      </c>
      <c r="E103" s="158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39">
        <f t="shared" ref="N103" si="107">+IF(A103=0,0,"2016-plan")</f>
        <v>0</v>
      </c>
      <c r="O103" s="121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0">
        <f>IF(A104=0,0,+spisak!A$4)</f>
        <v>0</v>
      </c>
      <c r="D104">
        <f>IF(A104=0,0,+spisak!C$4)</f>
        <v>0</v>
      </c>
      <c r="E104" s="158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39">
        <f t="shared" ref="N104" si="108">+IF(A104=0,0,"2016-procena")</f>
        <v>0</v>
      </c>
      <c r="O104" s="121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0">
        <f>IF(A105=0,0,+spisak!A$4)</f>
        <v>0</v>
      </c>
      <c r="D105">
        <f>IF(A105=0,0,+spisak!C$4)</f>
        <v>0</v>
      </c>
      <c r="E105" s="158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39">
        <f t="shared" ref="N105" si="109">+IF(A105=0,0,"2017")</f>
        <v>0</v>
      </c>
      <c r="O105" s="121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0">
        <f>IF(A106=0,0,+spisak!A$4)</f>
        <v>0</v>
      </c>
      <c r="D106">
        <f>IF(A106=0,0,+spisak!C$4)</f>
        <v>0</v>
      </c>
      <c r="E106" s="158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39">
        <f t="shared" ref="N106" si="110">+IF(A106=0,0,"2018")</f>
        <v>0</v>
      </c>
      <c r="O106" s="121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0">
        <f>IF(A107=0,0,+spisak!A$4)</f>
        <v>0</v>
      </c>
      <c r="D107">
        <f>IF(A107=0,0,+spisak!C$4)</f>
        <v>0</v>
      </c>
      <c r="E107" s="158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39">
        <f t="shared" ref="N107" si="111">+IF(A107=0,0,"2019")</f>
        <v>0</v>
      </c>
      <c r="O107" s="121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0">
        <f>IF(A108=0,0,+spisak!A$4)</f>
        <v>0</v>
      </c>
      <c r="D108">
        <f>IF(A108=0,0,+spisak!C$4)</f>
        <v>0</v>
      </c>
      <c r="E108" s="158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39">
        <f t="shared" ref="N108" si="112">+IF(A108=0,0,"nakon 2019")</f>
        <v>0</v>
      </c>
      <c r="O108" s="121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0">
        <f>IF(A109=0,0,+spisak!A$4)</f>
        <v>0</v>
      </c>
      <c r="D109">
        <f>IF(A109=0,0,+spisak!C$4)</f>
        <v>0</v>
      </c>
      <c r="E109" s="158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39">
        <f t="shared" ref="N109" si="113">+IF(A109=0,0,"do 2015")</f>
        <v>0</v>
      </c>
      <c r="O109" s="121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0">
        <f>IF(A110=0,0,+spisak!A$4)</f>
        <v>0</v>
      </c>
      <c r="D110">
        <f>IF(A110=0,0,+spisak!C$4)</f>
        <v>0</v>
      </c>
      <c r="E110" s="158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39">
        <f t="shared" ref="N110" si="115">+IF(A110=0,0,"2016-plan")</f>
        <v>0</v>
      </c>
      <c r="O110" s="121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0">
        <f>IF(A111=0,0,+spisak!A$4)</f>
        <v>0</v>
      </c>
      <c r="D111">
        <f>IF(A111=0,0,+spisak!C$4)</f>
        <v>0</v>
      </c>
      <c r="E111" s="158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39">
        <f t="shared" ref="N111" si="116">+IF(A111=0,0,"2016-procena")</f>
        <v>0</v>
      </c>
      <c r="O111" s="121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0">
        <f>IF(A112=0,0,+spisak!A$4)</f>
        <v>0</v>
      </c>
      <c r="D112">
        <f>IF(A112=0,0,+spisak!C$4)</f>
        <v>0</v>
      </c>
      <c r="E112" s="158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39">
        <f t="shared" ref="N112" si="117">+IF(A112=0,0,"2017")</f>
        <v>0</v>
      </c>
      <c r="O112" s="121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0">
        <f>IF(A113=0,0,+spisak!A$4)</f>
        <v>0</v>
      </c>
      <c r="D113">
        <f>IF(A113=0,0,+spisak!C$4)</f>
        <v>0</v>
      </c>
      <c r="E113" s="158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39">
        <f t="shared" ref="N113" si="118">+IF(A113=0,0,"2018")</f>
        <v>0</v>
      </c>
      <c r="O113" s="121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0">
        <f>IF(A114=0,0,+spisak!A$4)</f>
        <v>0</v>
      </c>
      <c r="D114">
        <f>IF(A114=0,0,+spisak!C$4)</f>
        <v>0</v>
      </c>
      <c r="E114" s="158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39">
        <f t="shared" ref="N114" si="119">+IF(A114=0,0,"2019")</f>
        <v>0</v>
      </c>
      <c r="O114" s="121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0">
        <f>IF(A115=0,0,+spisak!A$4)</f>
        <v>0</v>
      </c>
      <c r="D115">
        <f>IF(A115=0,0,+spisak!C$4)</f>
        <v>0</v>
      </c>
      <c r="E115" s="158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39">
        <f t="shared" ref="N115" si="120">+IF(A115=0,0,"nakon 2019")</f>
        <v>0</v>
      </c>
      <c r="O115" s="121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0">
        <f>IF(A116=0,0,+spisak!A$4)</f>
        <v>0</v>
      </c>
      <c r="D116">
        <f>IF(A116=0,0,+spisak!C$4)</f>
        <v>0</v>
      </c>
      <c r="E116" s="158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39">
        <f t="shared" ref="N116" si="121">+IF(A116=0,0,"do 2015")</f>
        <v>0</v>
      </c>
      <c r="O116" s="121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0">
        <f>IF(A117=0,0,+spisak!A$4)</f>
        <v>0</v>
      </c>
      <c r="D117">
        <f>IF(A117=0,0,+spisak!C$4)</f>
        <v>0</v>
      </c>
      <c r="E117" s="158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39">
        <f t="shared" ref="N117" si="123">+IF(A117=0,0,"2016-plan")</f>
        <v>0</v>
      </c>
      <c r="O117" s="121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0">
        <f>IF(A118=0,0,+spisak!A$4)</f>
        <v>0</v>
      </c>
      <c r="D118">
        <f>IF(A118=0,0,+spisak!C$4)</f>
        <v>0</v>
      </c>
      <c r="E118" s="158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39">
        <f t="shared" ref="N118" si="124">+IF(A118=0,0,"2016-procena")</f>
        <v>0</v>
      </c>
      <c r="O118" s="121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0">
        <f>IF(A119=0,0,+spisak!A$4)</f>
        <v>0</v>
      </c>
      <c r="D119">
        <f>IF(A119=0,0,+spisak!C$4)</f>
        <v>0</v>
      </c>
      <c r="E119" s="158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39">
        <f t="shared" ref="N119" si="125">+IF(A119=0,0,"2017")</f>
        <v>0</v>
      </c>
      <c r="O119" s="121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0">
        <f>IF(A120=0,0,+spisak!A$4)</f>
        <v>0</v>
      </c>
      <c r="D120">
        <f>IF(A120=0,0,+spisak!C$4)</f>
        <v>0</v>
      </c>
      <c r="E120" s="158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39">
        <f t="shared" ref="N120" si="126">+IF(A120=0,0,"2018")</f>
        <v>0</v>
      </c>
      <c r="O120" s="121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0">
        <f>IF(A121=0,0,+spisak!A$4)</f>
        <v>0</v>
      </c>
      <c r="D121">
        <f>IF(A121=0,0,+spisak!C$4)</f>
        <v>0</v>
      </c>
      <c r="E121" s="158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39">
        <f t="shared" ref="N121" si="127">+IF(A121=0,0,"2019")</f>
        <v>0</v>
      </c>
      <c r="O121" s="121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0">
        <f>IF(A122=0,0,+spisak!A$4)</f>
        <v>0</v>
      </c>
      <c r="D122">
        <f>IF(A122=0,0,+spisak!C$4)</f>
        <v>0</v>
      </c>
      <c r="E122" s="158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39">
        <f t="shared" ref="N122" si="128">+IF(A122=0,0,"nakon 2019")</f>
        <v>0</v>
      </c>
      <c r="O122" s="121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0">
        <f>IF(A123=0,0,+spisak!A$4)</f>
        <v>0</v>
      </c>
      <c r="D123">
        <f>IF(A123=0,0,+spisak!C$4)</f>
        <v>0</v>
      </c>
      <c r="E123" s="158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39">
        <f t="shared" ref="N123" si="129">+IF(A123=0,0,"do 2015")</f>
        <v>0</v>
      </c>
      <c r="O123" s="121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0">
        <f>IF(A124=0,0,+spisak!A$4)</f>
        <v>0</v>
      </c>
      <c r="D124">
        <f>IF(A124=0,0,+spisak!C$4)</f>
        <v>0</v>
      </c>
      <c r="E124" s="158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39">
        <f t="shared" ref="N124" si="130">+IF(A124=0,0,"2016-plan")</f>
        <v>0</v>
      </c>
      <c r="O124" s="121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0">
        <f>IF(A125=0,0,+spisak!A$4)</f>
        <v>0</v>
      </c>
      <c r="D125">
        <f>IF(A125=0,0,+spisak!C$4)</f>
        <v>0</v>
      </c>
      <c r="E125" s="158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39">
        <f t="shared" ref="N125" si="132">+IF(A125=0,0,"2016-procena")</f>
        <v>0</v>
      </c>
      <c r="O125" s="121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0">
        <f>IF(A126=0,0,+spisak!A$4)</f>
        <v>0</v>
      </c>
      <c r="D126">
        <f>IF(A126=0,0,+spisak!C$4)</f>
        <v>0</v>
      </c>
      <c r="E126" s="158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39">
        <f t="shared" ref="N126" si="133">+IF(A126=0,0,"2017")</f>
        <v>0</v>
      </c>
      <c r="O126" s="121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0">
        <f>IF(A127=0,0,+spisak!A$4)</f>
        <v>0</v>
      </c>
      <c r="D127">
        <f>IF(A127=0,0,+spisak!C$4)</f>
        <v>0</v>
      </c>
      <c r="E127" s="158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39">
        <f t="shared" ref="N127" si="134">+IF(A127=0,0,"2018")</f>
        <v>0</v>
      </c>
      <c r="O127" s="121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0">
        <f>IF(A128=0,0,+spisak!A$4)</f>
        <v>0</v>
      </c>
      <c r="D128">
        <f>IF(A128=0,0,+spisak!C$4)</f>
        <v>0</v>
      </c>
      <c r="E128" s="158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39">
        <f t="shared" ref="N128" si="135">+IF(A128=0,0,"2019")</f>
        <v>0</v>
      </c>
      <c r="O128" s="121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0">
        <f>IF(A129=0,0,+spisak!A$4)</f>
        <v>0</v>
      </c>
      <c r="D129">
        <f>IF(A129=0,0,+spisak!C$4)</f>
        <v>0</v>
      </c>
      <c r="E129" s="158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39">
        <f t="shared" ref="N129" si="136">+IF(A129=0,0,"nakon 2019")</f>
        <v>0</v>
      </c>
      <c r="O129" s="121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0">
        <f>IF(A130=0,0,+spisak!A$4)</f>
        <v>0</v>
      </c>
      <c r="D130">
        <f>IF(A130=0,0,+spisak!C$4)</f>
        <v>0</v>
      </c>
      <c r="E130" s="158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39">
        <f t="shared" ref="N130" si="137">+IF(A130=0,0,"do 2015")</f>
        <v>0</v>
      </c>
      <c r="O130" s="121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0">
        <f>IF(A131=0,0,+spisak!A$4)</f>
        <v>0</v>
      </c>
      <c r="D131">
        <f>IF(A131=0,0,+spisak!C$4)</f>
        <v>0</v>
      </c>
      <c r="E131" s="158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39">
        <f t="shared" ref="N131" si="138">+IF(A131=0,0,"2016-plan")</f>
        <v>0</v>
      </c>
      <c r="O131" s="121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0">
        <f>IF(A132=0,0,+spisak!A$4)</f>
        <v>0</v>
      </c>
      <c r="D132">
        <f>IF(A132=0,0,+spisak!C$4)</f>
        <v>0</v>
      </c>
      <c r="E132" s="158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39">
        <f t="shared" ref="N132" si="139">+IF(A132=0,0,"2016-procena")</f>
        <v>0</v>
      </c>
      <c r="O132" s="121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0">
        <f>IF(A133=0,0,+spisak!A$4)</f>
        <v>0</v>
      </c>
      <c r="D133">
        <f>IF(A133=0,0,+spisak!C$4)</f>
        <v>0</v>
      </c>
      <c r="E133" s="158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39">
        <f t="shared" ref="N133" si="140">+IF(A133=0,0,"2017")</f>
        <v>0</v>
      </c>
      <c r="O133" s="121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0">
        <f>IF(A134=0,0,+spisak!A$4)</f>
        <v>0</v>
      </c>
      <c r="D134">
        <f>IF(A134=0,0,+spisak!C$4)</f>
        <v>0</v>
      </c>
      <c r="E134" s="158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39">
        <f t="shared" ref="N134" si="141">+IF(A134=0,0,"2018")</f>
        <v>0</v>
      </c>
      <c r="O134" s="121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0">
        <f>IF(A135=0,0,+spisak!A$4)</f>
        <v>0</v>
      </c>
      <c r="D135">
        <f>IF(A135=0,0,+spisak!C$4)</f>
        <v>0</v>
      </c>
      <c r="E135" s="158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39">
        <f t="shared" ref="N135" si="142">+IF(A135=0,0,"2019")</f>
        <v>0</v>
      </c>
      <c r="O135" s="121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0">
        <f>IF(A136=0,0,+spisak!A$4)</f>
        <v>0</v>
      </c>
      <c r="D136">
        <f>IF(A136=0,0,+spisak!C$4)</f>
        <v>0</v>
      </c>
      <c r="E136" s="158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39">
        <f t="shared" ref="N136" si="144">+IF(A136=0,0,"nakon 2019")</f>
        <v>0</v>
      </c>
      <c r="O136" s="121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0">
        <f>IF(A137=0,0,+spisak!A$4)</f>
        <v>0</v>
      </c>
      <c r="D137">
        <f>IF(A137=0,0,+spisak!C$4)</f>
        <v>0</v>
      </c>
      <c r="E137" s="158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39">
        <f t="shared" ref="N137" si="145">+IF(A137=0,0,"do 2015")</f>
        <v>0</v>
      </c>
      <c r="O137" s="121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0">
        <f>IF(A138=0,0,+spisak!A$4)</f>
        <v>0</v>
      </c>
      <c r="D138">
        <f>IF(A138=0,0,+spisak!C$4)</f>
        <v>0</v>
      </c>
      <c r="E138" s="158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39">
        <f t="shared" ref="N138" si="147">+IF(A138=0,0,"2016-plan")</f>
        <v>0</v>
      </c>
      <c r="O138" s="121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0">
        <f>IF(A139=0,0,+spisak!A$4)</f>
        <v>0</v>
      </c>
      <c r="D139">
        <f>IF(A139=0,0,+spisak!C$4)</f>
        <v>0</v>
      </c>
      <c r="E139" s="158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39">
        <f t="shared" ref="N139" si="148">+IF(A139=0,0,"2016-procena")</f>
        <v>0</v>
      </c>
      <c r="O139" s="121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0">
        <f>IF(A140=0,0,+spisak!A$4)</f>
        <v>0</v>
      </c>
      <c r="D140">
        <f>IF(A140=0,0,+spisak!C$4)</f>
        <v>0</v>
      </c>
      <c r="E140" s="158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39">
        <f t="shared" ref="N140" si="149">+IF(A140=0,0,"2017")</f>
        <v>0</v>
      </c>
      <c r="O140" s="121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0">
        <f>IF(A141=0,0,+spisak!A$4)</f>
        <v>0</v>
      </c>
      <c r="D141">
        <f>IF(A141=0,0,+spisak!C$4)</f>
        <v>0</v>
      </c>
      <c r="E141" s="158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39">
        <f t="shared" ref="N141" si="150">+IF(A141=0,0,"2018")</f>
        <v>0</v>
      </c>
      <c r="O141" s="121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0">
        <f>IF(A142=0,0,+spisak!A$4)</f>
        <v>0</v>
      </c>
      <c r="D142">
        <f>IF(A142=0,0,+spisak!C$4)</f>
        <v>0</v>
      </c>
      <c r="E142" s="158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39">
        <f t="shared" ref="N142" si="151">+IF(A142=0,0,"2019")</f>
        <v>0</v>
      </c>
      <c r="O142" s="121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0">
        <f>IF(A143=0,0,+spisak!A$4)</f>
        <v>0</v>
      </c>
      <c r="D143">
        <f>IF(A143=0,0,+spisak!C$4)</f>
        <v>0</v>
      </c>
      <c r="E143" s="158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39">
        <f t="shared" ref="N143" si="152">+IF(A143=0,0,"nakon 2019")</f>
        <v>0</v>
      </c>
      <c r="O143" s="121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0">
        <f>IF(A144=0,0,+spisak!A$4)</f>
        <v>0</v>
      </c>
      <c r="D144">
        <f>IF(A144=0,0,+spisak!C$4)</f>
        <v>0</v>
      </c>
      <c r="E144" s="158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39">
        <f t="shared" ref="N144" si="153">+IF(A144=0,0,"do 2015")</f>
        <v>0</v>
      </c>
      <c r="O144" s="121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0">
        <f>IF(A145=0,0,+spisak!A$4)</f>
        <v>0</v>
      </c>
      <c r="D145">
        <f>IF(A145=0,0,+spisak!C$4)</f>
        <v>0</v>
      </c>
      <c r="E145" s="158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39">
        <f t="shared" ref="N145" si="155">+IF(A145=0,0,"2016-plan")</f>
        <v>0</v>
      </c>
      <c r="O145" s="121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0">
        <f>IF(A146=0,0,+spisak!A$4)</f>
        <v>0</v>
      </c>
      <c r="D146">
        <f>IF(A146=0,0,+spisak!C$4)</f>
        <v>0</v>
      </c>
      <c r="E146" s="158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39">
        <f t="shared" ref="N146" si="156">+IF(A146=0,0,"2016-procena")</f>
        <v>0</v>
      </c>
      <c r="O146" s="121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0">
        <f>IF(A147=0,0,+spisak!A$4)</f>
        <v>0</v>
      </c>
      <c r="D147">
        <f>IF(A147=0,0,+spisak!C$4)</f>
        <v>0</v>
      </c>
      <c r="E147" s="158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39">
        <f t="shared" ref="N147" si="157">+IF(A147=0,0,"2017")</f>
        <v>0</v>
      </c>
      <c r="O147" s="121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0">
        <f>IF(A148=0,0,+spisak!A$4)</f>
        <v>0</v>
      </c>
      <c r="D148">
        <f>IF(A148=0,0,+spisak!C$4)</f>
        <v>0</v>
      </c>
      <c r="E148" s="158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39">
        <f t="shared" ref="N148" si="158">+IF(A148=0,0,"2018")</f>
        <v>0</v>
      </c>
      <c r="O148" s="121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0">
        <f>IF(A149=0,0,+spisak!A$4)</f>
        <v>0</v>
      </c>
      <c r="D149">
        <f>IF(A149=0,0,+spisak!C$4)</f>
        <v>0</v>
      </c>
      <c r="E149" s="158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39">
        <f t="shared" ref="N149" si="159">+IF(A149=0,0,"2019")</f>
        <v>0</v>
      </c>
      <c r="O149" s="121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0">
        <f>IF(A150=0,0,+spisak!A$4)</f>
        <v>0</v>
      </c>
      <c r="D150">
        <f>IF(A150=0,0,+spisak!C$4)</f>
        <v>0</v>
      </c>
      <c r="E150" s="158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39">
        <f t="shared" ref="N150" si="160">+IF(A150=0,0,"nakon 2019")</f>
        <v>0</v>
      </c>
      <c r="O150" s="121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0">
        <f>IF(A151=0,0,+spisak!A$4)</f>
        <v>0</v>
      </c>
      <c r="D151">
        <f>IF(A151=0,0,+spisak!C$4)</f>
        <v>0</v>
      </c>
      <c r="E151" s="158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39">
        <f t="shared" ref="N151" si="161">+IF(A151=0,0,"do 2015")</f>
        <v>0</v>
      </c>
      <c r="O151" s="121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0">
        <f>IF(A152=0,0,+spisak!A$4)</f>
        <v>0</v>
      </c>
      <c r="D152">
        <f>IF(A152=0,0,+spisak!C$4)</f>
        <v>0</v>
      </c>
      <c r="E152" s="158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39">
        <f t="shared" ref="N152" si="162">+IF(A152=0,0,"2016-plan")</f>
        <v>0</v>
      </c>
      <c r="O152" s="121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0">
        <f>IF(A153=0,0,+spisak!A$4)</f>
        <v>0</v>
      </c>
      <c r="D153">
        <f>IF(A153=0,0,+spisak!C$4)</f>
        <v>0</v>
      </c>
      <c r="E153" s="158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39">
        <f t="shared" ref="N153" si="164">+IF(A153=0,0,"2016-procena")</f>
        <v>0</v>
      </c>
      <c r="O153" s="121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0">
        <f>IF(A154=0,0,+spisak!A$4)</f>
        <v>0</v>
      </c>
      <c r="D154">
        <f>IF(A154=0,0,+spisak!C$4)</f>
        <v>0</v>
      </c>
      <c r="E154" s="158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39">
        <f t="shared" ref="N154" si="165">+IF(A154=0,0,"2017")</f>
        <v>0</v>
      </c>
      <c r="O154" s="121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0">
        <f>IF(A155=0,0,+spisak!A$4)</f>
        <v>0</v>
      </c>
      <c r="D155">
        <f>IF(A155=0,0,+spisak!C$4)</f>
        <v>0</v>
      </c>
      <c r="E155" s="158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39">
        <f t="shared" ref="N155" si="166">+IF(A155=0,0,"2018")</f>
        <v>0</v>
      </c>
      <c r="O155" s="121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0">
        <f>IF(A156=0,0,+spisak!A$4)</f>
        <v>0</v>
      </c>
      <c r="D156">
        <f>IF(A156=0,0,+spisak!C$4)</f>
        <v>0</v>
      </c>
      <c r="E156" s="158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39">
        <f t="shared" ref="N156" si="167">+IF(A156=0,0,"2019")</f>
        <v>0</v>
      </c>
      <c r="O156" s="121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0">
        <f>IF(A157=0,0,+spisak!A$4)</f>
        <v>0</v>
      </c>
      <c r="D157">
        <f>IF(A157=0,0,+spisak!C$4)</f>
        <v>0</v>
      </c>
      <c r="E157" s="158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39">
        <f t="shared" ref="N157" si="168">+IF(A157=0,0,"nakon 2019")</f>
        <v>0</v>
      </c>
      <c r="O157" s="121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0">
        <f>IF(A158=0,0,+spisak!A$4)</f>
        <v>0</v>
      </c>
      <c r="D158">
        <f>IF(A158=0,0,+spisak!C$4)</f>
        <v>0</v>
      </c>
      <c r="E158" s="158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39">
        <f t="shared" ref="N158" si="169">+IF(A158=0,0,"do 2015")</f>
        <v>0</v>
      </c>
      <c r="O158" s="121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0">
        <f>IF(A159=0,0,+spisak!A$4)</f>
        <v>0</v>
      </c>
      <c r="D159">
        <f>IF(A159=0,0,+spisak!C$4)</f>
        <v>0</v>
      </c>
      <c r="E159" s="158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39">
        <f t="shared" ref="N159" si="170">+IF(A159=0,0,"2016-plan")</f>
        <v>0</v>
      </c>
      <c r="O159" s="121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0">
        <f>IF(A160=0,0,+spisak!A$4)</f>
        <v>0</v>
      </c>
      <c r="D160">
        <f>IF(A160=0,0,+spisak!C$4)</f>
        <v>0</v>
      </c>
      <c r="E160" s="158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39">
        <f t="shared" ref="N160" si="171">+IF(A160=0,0,"2016-procena")</f>
        <v>0</v>
      </c>
      <c r="O160" s="121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0">
        <f>IF(A161=0,0,+spisak!A$4)</f>
        <v>0</v>
      </c>
      <c r="D161">
        <f>IF(A161=0,0,+spisak!C$4)</f>
        <v>0</v>
      </c>
      <c r="E161" s="158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39">
        <f t="shared" ref="N161" si="172">+IF(A161=0,0,"2017")</f>
        <v>0</v>
      </c>
      <c r="O161" s="121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0">
        <f>IF(A162=0,0,+spisak!A$4)</f>
        <v>0</v>
      </c>
      <c r="D162">
        <f>IF(A162=0,0,+spisak!C$4)</f>
        <v>0</v>
      </c>
      <c r="E162" s="158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39">
        <f t="shared" ref="N162" si="173">+IF(A162=0,0,"2018")</f>
        <v>0</v>
      </c>
      <c r="O162" s="121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0">
        <f>IF(A163=0,0,+spisak!A$4)</f>
        <v>0</v>
      </c>
      <c r="D163">
        <f>IF(A163=0,0,+spisak!C$4)</f>
        <v>0</v>
      </c>
      <c r="E163" s="158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39">
        <f t="shared" ref="N163" si="174">+IF(A163=0,0,"2019")</f>
        <v>0</v>
      </c>
      <c r="O163" s="121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0">
        <f>IF(A164=0,0,+spisak!A$4)</f>
        <v>0</v>
      </c>
      <c r="D164">
        <f>IF(A164=0,0,+spisak!C$4)</f>
        <v>0</v>
      </c>
      <c r="E164" s="158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39">
        <f t="shared" ref="N164" si="175">+IF(A164=0,0,"nakon 2019")</f>
        <v>0</v>
      </c>
      <c r="O164" s="121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0">
        <f>IF(A165=0,0,+spisak!A$4)</f>
        <v>0</v>
      </c>
      <c r="D165">
        <f>IF(A165=0,0,+spisak!C$4)</f>
        <v>0</v>
      </c>
      <c r="E165" s="158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39">
        <f t="shared" ref="N165" si="176">+IF(A165=0,0,"do 2015")</f>
        <v>0</v>
      </c>
      <c r="O165" s="121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0">
        <f>IF(A166=0,0,+spisak!A$4)</f>
        <v>0</v>
      </c>
      <c r="D166">
        <f>IF(A166=0,0,+spisak!C$4)</f>
        <v>0</v>
      </c>
      <c r="E166" s="158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39">
        <f t="shared" ref="N166" si="178">+IF(A166=0,0,"2016-plan")</f>
        <v>0</v>
      </c>
      <c r="O166" s="121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0">
        <f>IF(A167=0,0,+spisak!A$4)</f>
        <v>0</v>
      </c>
      <c r="D167">
        <f>IF(A167=0,0,+spisak!C$4)</f>
        <v>0</v>
      </c>
      <c r="E167" s="158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39">
        <f t="shared" ref="N167" si="179">+IF(A167=0,0,"2016-procena")</f>
        <v>0</v>
      </c>
      <c r="O167" s="121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0">
        <f>IF(A168=0,0,+spisak!A$4)</f>
        <v>0</v>
      </c>
      <c r="D168">
        <f>IF(A168=0,0,+spisak!C$4)</f>
        <v>0</v>
      </c>
      <c r="E168" s="158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39">
        <f t="shared" ref="N168" si="180">+IF(A168=0,0,"2017")</f>
        <v>0</v>
      </c>
      <c r="O168" s="121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0">
        <f>IF(A169=0,0,+spisak!A$4)</f>
        <v>0</v>
      </c>
      <c r="D169">
        <f>IF(A169=0,0,+spisak!C$4)</f>
        <v>0</v>
      </c>
      <c r="E169" s="158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39">
        <f t="shared" ref="N169" si="181">+IF(A169=0,0,"2018")</f>
        <v>0</v>
      </c>
      <c r="O169" s="121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0">
        <f>IF(A170=0,0,+spisak!A$4)</f>
        <v>0</v>
      </c>
      <c r="D170">
        <f>IF(A170=0,0,+spisak!C$4)</f>
        <v>0</v>
      </c>
      <c r="E170" s="158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39">
        <f t="shared" ref="N170" si="182">+IF(A170=0,0,"2019")</f>
        <v>0</v>
      </c>
      <c r="O170" s="121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0">
        <f>IF(A171=0,0,+spisak!A$4)</f>
        <v>0</v>
      </c>
      <c r="D171">
        <f>IF(A171=0,0,+spisak!C$4)</f>
        <v>0</v>
      </c>
      <c r="E171" s="158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39">
        <f t="shared" ref="N171" si="183">+IF(A171=0,0,"nakon 2019")</f>
        <v>0</v>
      </c>
      <c r="O171" s="121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0">
        <f>IF(A172=0,0,+spisak!A$4)</f>
        <v>0</v>
      </c>
      <c r="D172">
        <f>IF(A172=0,0,+spisak!C$4)</f>
        <v>0</v>
      </c>
      <c r="E172" s="158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39">
        <f t="shared" ref="N172" si="184">+IF(A172=0,0,"do 2015")</f>
        <v>0</v>
      </c>
      <c r="O172" s="121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0">
        <f>IF(A173=0,0,+spisak!A$4)</f>
        <v>0</v>
      </c>
      <c r="D173">
        <f>IF(A173=0,0,+spisak!C$4)</f>
        <v>0</v>
      </c>
      <c r="E173" s="158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39">
        <f t="shared" ref="N173" si="186">+IF(A173=0,0,"2016-plan")</f>
        <v>0</v>
      </c>
      <c r="O173" s="121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0">
        <f>IF(A174=0,0,+spisak!A$4)</f>
        <v>0</v>
      </c>
      <c r="D174">
        <f>IF(A174=0,0,+spisak!C$4)</f>
        <v>0</v>
      </c>
      <c r="E174" s="158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39">
        <f t="shared" ref="N174" si="187">+IF(A174=0,0,"2016-procena")</f>
        <v>0</v>
      </c>
      <c r="O174" s="121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0">
        <f>IF(A175=0,0,+spisak!A$4)</f>
        <v>0</v>
      </c>
      <c r="D175">
        <f>IF(A175=0,0,+spisak!C$4)</f>
        <v>0</v>
      </c>
      <c r="E175" s="158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39">
        <f t="shared" ref="N175" si="188">+IF(A175=0,0,"2017")</f>
        <v>0</v>
      </c>
      <c r="O175" s="121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0">
        <f>IF(A176=0,0,+spisak!A$4)</f>
        <v>0</v>
      </c>
      <c r="D176">
        <f>IF(A176=0,0,+spisak!C$4)</f>
        <v>0</v>
      </c>
      <c r="E176" s="158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39">
        <f t="shared" ref="N176" si="189">+IF(A176=0,0,"2018")</f>
        <v>0</v>
      </c>
      <c r="O176" s="121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0">
        <f>IF(A177=0,0,+spisak!A$4)</f>
        <v>0</v>
      </c>
      <c r="D177">
        <f>IF(A177=0,0,+spisak!C$4)</f>
        <v>0</v>
      </c>
      <c r="E177" s="158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39">
        <f t="shared" ref="N177" si="190">+IF(A177=0,0,"2019")</f>
        <v>0</v>
      </c>
      <c r="O177" s="121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0">
        <f>IF(A178=0,0,+spisak!A$4)</f>
        <v>0</v>
      </c>
      <c r="D178">
        <f>IF(A178=0,0,+spisak!C$4)</f>
        <v>0</v>
      </c>
      <c r="E178" s="158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39">
        <f t="shared" ref="N178" si="191">+IF(A178=0,0,"nakon 2019")</f>
        <v>0</v>
      </c>
      <c r="O178" s="121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0">
        <f>IF(A179=0,0,+spisak!A$4)</f>
        <v>0</v>
      </c>
      <c r="D179">
        <f>IF(A179=0,0,+spisak!C$4)</f>
        <v>0</v>
      </c>
      <c r="E179" s="158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39">
        <f t="shared" ref="N179" si="192">+IF(A179=0,0,"do 2015")</f>
        <v>0</v>
      </c>
      <c r="O179" s="121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0">
        <f>IF(A180=0,0,+spisak!A$4)</f>
        <v>0</v>
      </c>
      <c r="D180">
        <f>IF(A180=0,0,+spisak!C$4)</f>
        <v>0</v>
      </c>
      <c r="E180" s="158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39">
        <f t="shared" ref="N180" si="193">+IF(A180=0,0,"2016-plan")</f>
        <v>0</v>
      </c>
      <c r="O180" s="121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0">
        <f>IF(A181=0,0,+spisak!A$4)</f>
        <v>0</v>
      </c>
      <c r="D181">
        <f>IF(A181=0,0,+spisak!C$4)</f>
        <v>0</v>
      </c>
      <c r="E181" s="158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39">
        <f t="shared" ref="N181" si="195">+IF(A181=0,0,"2016-procena")</f>
        <v>0</v>
      </c>
      <c r="O181" s="121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0">
        <f>IF(A182=0,0,+spisak!A$4)</f>
        <v>0</v>
      </c>
      <c r="D182">
        <f>IF(A182=0,0,+spisak!C$4)</f>
        <v>0</v>
      </c>
      <c r="E182" s="158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39">
        <f t="shared" ref="N182" si="196">+IF(A182=0,0,"2017")</f>
        <v>0</v>
      </c>
      <c r="O182" s="121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0">
        <f>IF(A183=0,0,+spisak!A$4)</f>
        <v>0</v>
      </c>
      <c r="D183">
        <f>IF(A183=0,0,+spisak!C$4)</f>
        <v>0</v>
      </c>
      <c r="E183" s="158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39">
        <f t="shared" ref="N183" si="197">+IF(A183=0,0,"2018")</f>
        <v>0</v>
      </c>
      <c r="O183" s="121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0">
        <f>IF(A184=0,0,+spisak!A$4)</f>
        <v>0</v>
      </c>
      <c r="D184">
        <f>IF(A184=0,0,+spisak!C$4)</f>
        <v>0</v>
      </c>
      <c r="E184" s="158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39">
        <f t="shared" ref="N184" si="198">+IF(A184=0,0,"2019")</f>
        <v>0</v>
      </c>
      <c r="O184" s="121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0">
        <f>IF(A185=0,0,+spisak!A$4)</f>
        <v>0</v>
      </c>
      <c r="D185">
        <f>IF(A185=0,0,+spisak!C$4)</f>
        <v>0</v>
      </c>
      <c r="E185" s="158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39">
        <f t="shared" ref="N185" si="199">+IF(A185=0,0,"nakon 2019")</f>
        <v>0</v>
      </c>
      <c r="O185" s="121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0">
        <f>IF(A186=0,0,+spisak!A$4)</f>
        <v>0</v>
      </c>
      <c r="D186">
        <f>IF(A186=0,0,+spisak!C$4)</f>
        <v>0</v>
      </c>
      <c r="E186" s="158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39">
        <f t="shared" ref="N186" si="200">+IF(A186=0,0,"do 2015")</f>
        <v>0</v>
      </c>
      <c r="O186" s="121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0">
        <f>IF(A187=0,0,+spisak!A$4)</f>
        <v>0</v>
      </c>
      <c r="D187">
        <f>IF(A187=0,0,+spisak!C$4)</f>
        <v>0</v>
      </c>
      <c r="E187" s="158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39">
        <f t="shared" ref="N187" si="201">+IF(A187=0,0,"2016-plan")</f>
        <v>0</v>
      </c>
      <c r="O187" s="121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0">
        <f>IF(A188=0,0,+spisak!A$4)</f>
        <v>0</v>
      </c>
      <c r="D188">
        <f>IF(A188=0,0,+spisak!C$4)</f>
        <v>0</v>
      </c>
      <c r="E188" s="158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39">
        <f t="shared" ref="N188" si="202">+IF(A188=0,0,"2016-procena")</f>
        <v>0</v>
      </c>
      <c r="O188" s="121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0">
        <f>IF(A189=0,0,+spisak!A$4)</f>
        <v>0</v>
      </c>
      <c r="D189">
        <f>IF(A189=0,0,+spisak!C$4)</f>
        <v>0</v>
      </c>
      <c r="E189" s="158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39">
        <f t="shared" ref="N189" si="203">+IF(A189=0,0,"2017")</f>
        <v>0</v>
      </c>
      <c r="O189" s="121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0">
        <f>IF(A190=0,0,+spisak!A$4)</f>
        <v>0</v>
      </c>
      <c r="D190">
        <f>IF(A190=0,0,+spisak!C$4)</f>
        <v>0</v>
      </c>
      <c r="E190" s="158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39">
        <f t="shared" ref="N190" si="204">+IF(A190=0,0,"2018")</f>
        <v>0</v>
      </c>
      <c r="O190" s="121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0">
        <f>IF(A191=0,0,+spisak!A$4)</f>
        <v>0</v>
      </c>
      <c r="D191">
        <f>IF(A191=0,0,+spisak!C$4)</f>
        <v>0</v>
      </c>
      <c r="E191" s="158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39">
        <f t="shared" ref="N191" si="205">+IF(A191=0,0,"2019")</f>
        <v>0</v>
      </c>
      <c r="O191" s="121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0">
        <f>IF(A192=0,0,+spisak!A$4)</f>
        <v>0</v>
      </c>
      <c r="D192">
        <f>IF(A192=0,0,+spisak!C$4)</f>
        <v>0</v>
      </c>
      <c r="E192" s="158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39">
        <f t="shared" ref="N192" si="206">+IF(A192=0,0,"nakon 2019")</f>
        <v>0</v>
      </c>
      <c r="O192" s="121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0">
        <f>IF(A193=0,0,+spisak!A$4)</f>
        <v>0</v>
      </c>
      <c r="D193">
        <f>IF(A193=0,0,+spisak!C$4)</f>
        <v>0</v>
      </c>
      <c r="E193" s="158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39">
        <f t="shared" ref="N193" si="207">+IF(A193=0,0,"do 2015")</f>
        <v>0</v>
      </c>
      <c r="O193" s="121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0">
        <f>IF(A194=0,0,+spisak!A$4)</f>
        <v>0</v>
      </c>
      <c r="D194">
        <f>IF(A194=0,0,+spisak!C$4)</f>
        <v>0</v>
      </c>
      <c r="E194" s="158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39">
        <f t="shared" ref="N194" si="209">+IF(A194=0,0,"2016-plan")</f>
        <v>0</v>
      </c>
      <c r="O194" s="121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0">
        <f>IF(A195=0,0,+spisak!A$4)</f>
        <v>0</v>
      </c>
      <c r="D195">
        <f>IF(A195=0,0,+spisak!C$4)</f>
        <v>0</v>
      </c>
      <c r="E195" s="158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39">
        <f t="shared" ref="N195" si="210">+IF(A195=0,0,"2016-procena")</f>
        <v>0</v>
      </c>
      <c r="O195" s="121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0">
        <f>IF(A196=0,0,+spisak!A$4)</f>
        <v>0</v>
      </c>
      <c r="D196">
        <f>IF(A196=0,0,+spisak!C$4)</f>
        <v>0</v>
      </c>
      <c r="E196" s="158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39">
        <f t="shared" ref="N196" si="211">+IF(A196=0,0,"2017")</f>
        <v>0</v>
      </c>
      <c r="O196" s="121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0">
        <f>IF(A197=0,0,+spisak!A$4)</f>
        <v>0</v>
      </c>
      <c r="D197">
        <f>IF(A197=0,0,+spisak!C$4)</f>
        <v>0</v>
      </c>
      <c r="E197" s="158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39">
        <f t="shared" ref="N197" si="212">+IF(A197=0,0,"2018")</f>
        <v>0</v>
      </c>
      <c r="O197" s="121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0">
        <f>IF(A198=0,0,+spisak!A$4)</f>
        <v>0</v>
      </c>
      <c r="D198">
        <f>IF(A198=0,0,+spisak!C$4)</f>
        <v>0</v>
      </c>
      <c r="E198" s="158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39">
        <f t="shared" ref="N198" si="213">+IF(A198=0,0,"2019")</f>
        <v>0</v>
      </c>
      <c r="O198" s="121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0">
        <f>IF(A199=0,0,+spisak!A$4)</f>
        <v>0</v>
      </c>
      <c r="D199">
        <f>IF(A199=0,0,+spisak!C$4)</f>
        <v>0</v>
      </c>
      <c r="E199" s="158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39">
        <f t="shared" ref="N199" si="214">+IF(A199=0,0,"nakon 2019")</f>
        <v>0</v>
      </c>
      <c r="O199" s="121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0">
        <f>IF(A200=0,0,+spisak!A$4)</f>
        <v>0</v>
      </c>
      <c r="D200">
        <f>IF(A200=0,0,+spisak!C$4)</f>
        <v>0</v>
      </c>
      <c r="E200" s="158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39">
        <f t="shared" ref="N200" si="216">+IF(A200=0,0,"do 2015")</f>
        <v>0</v>
      </c>
      <c r="O200" s="121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0">
        <f>IF(A201=0,0,+spisak!A$4)</f>
        <v>0</v>
      </c>
      <c r="D201">
        <f>IF(A201=0,0,+spisak!C$4)</f>
        <v>0</v>
      </c>
      <c r="E201" s="158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39">
        <f t="shared" ref="N201" si="218">+IF(A201=0,0,"2016-plan")</f>
        <v>0</v>
      </c>
      <c r="O201" s="121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0">
        <f>IF(A202=0,0,+spisak!A$4)</f>
        <v>0</v>
      </c>
      <c r="D202">
        <f>IF(A202=0,0,+spisak!C$4)</f>
        <v>0</v>
      </c>
      <c r="E202" s="158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39">
        <f t="shared" ref="N202" si="219">+IF(A202=0,0,"2016-procena")</f>
        <v>0</v>
      </c>
      <c r="O202" s="121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0">
        <f>IF(A203=0,0,+spisak!A$4)</f>
        <v>0</v>
      </c>
      <c r="D203">
        <f>IF(A203=0,0,+spisak!C$4)</f>
        <v>0</v>
      </c>
      <c r="E203" s="158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39">
        <f t="shared" ref="N203" si="220">+IF(A203=0,0,"2017")</f>
        <v>0</v>
      </c>
      <c r="O203" s="121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0">
        <f>IF(A204=0,0,+spisak!A$4)</f>
        <v>0</v>
      </c>
      <c r="D204">
        <f>IF(A204=0,0,+spisak!C$4)</f>
        <v>0</v>
      </c>
      <c r="E204" s="158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39">
        <f t="shared" ref="N204" si="221">+IF(A204=0,0,"2018")</f>
        <v>0</v>
      </c>
      <c r="O204" s="121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0">
        <f>IF(A205=0,0,+spisak!A$4)</f>
        <v>0</v>
      </c>
      <c r="D205">
        <f>IF(A205=0,0,+spisak!C$4)</f>
        <v>0</v>
      </c>
      <c r="E205" s="158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39">
        <f t="shared" ref="N205" si="222">+IF(A205=0,0,"2019")</f>
        <v>0</v>
      </c>
      <c r="O205" s="121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0">
        <f>IF(A206=0,0,+spisak!A$4)</f>
        <v>0</v>
      </c>
      <c r="D206">
        <f>IF(A206=0,0,+spisak!C$4)</f>
        <v>0</v>
      </c>
      <c r="E206" s="158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39">
        <f t="shared" ref="N206" si="223">+IF(A206=0,0,"nakon 2019")</f>
        <v>0</v>
      </c>
      <c r="O206" s="121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0">
        <f>IF(A207=0,0,+spisak!A$4)</f>
        <v>0</v>
      </c>
      <c r="D207">
        <f>IF(A207=0,0,+spisak!C$4)</f>
        <v>0</v>
      </c>
      <c r="E207" s="158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39">
        <f t="shared" ref="N207" si="224">+IF(A207=0,0,"do 2015")</f>
        <v>0</v>
      </c>
      <c r="O207" s="121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0">
        <f>IF(A208=0,0,+spisak!A$4)</f>
        <v>0</v>
      </c>
      <c r="D208">
        <f>IF(A208=0,0,+spisak!C$4)</f>
        <v>0</v>
      </c>
      <c r="E208" s="158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39">
        <f t="shared" ref="N208" si="225">+IF(A208=0,0,"2016-plan")</f>
        <v>0</v>
      </c>
      <c r="O208" s="121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0">
        <f>IF(A209=0,0,+spisak!A$4)</f>
        <v>0</v>
      </c>
      <c r="D209">
        <f>IF(A209=0,0,+spisak!C$4)</f>
        <v>0</v>
      </c>
      <c r="E209" s="158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39">
        <f t="shared" ref="N209" si="227">+IF(A209=0,0,"2016-procena")</f>
        <v>0</v>
      </c>
      <c r="O209" s="121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0">
        <f>IF(A210=0,0,+spisak!A$4)</f>
        <v>0</v>
      </c>
      <c r="D210">
        <f>IF(A210=0,0,+spisak!C$4)</f>
        <v>0</v>
      </c>
      <c r="E210" s="158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39">
        <f t="shared" ref="N210" si="228">+IF(A210=0,0,"2017")</f>
        <v>0</v>
      </c>
      <c r="O210" s="121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0">
        <f>IF(A211=0,0,+spisak!A$4)</f>
        <v>0</v>
      </c>
      <c r="D211">
        <f>IF(A211=0,0,+spisak!C$4)</f>
        <v>0</v>
      </c>
      <c r="E211" s="158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39">
        <f t="shared" ref="N211" si="229">+IF(A211=0,0,"2018")</f>
        <v>0</v>
      </c>
      <c r="O211" s="121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0">
        <f>IF(A212=0,0,+spisak!A$4)</f>
        <v>0</v>
      </c>
      <c r="D212">
        <f>IF(A212=0,0,+spisak!C$4)</f>
        <v>0</v>
      </c>
      <c r="E212" s="158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39">
        <f t="shared" ref="N212" si="230">+IF(A212=0,0,"2019")</f>
        <v>0</v>
      </c>
      <c r="O212" s="121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0">
        <f>IF(A213=0,0,+spisak!A$4)</f>
        <v>0</v>
      </c>
      <c r="D213">
        <f>IF(A213=0,0,+spisak!C$4)</f>
        <v>0</v>
      </c>
      <c r="E213" s="158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39">
        <f t="shared" ref="N213" si="231">+IF(A213=0,0,"nakon 2019")</f>
        <v>0</v>
      </c>
      <c r="O213" s="121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0">
        <f>IF(A214=0,0,+spisak!A$4)</f>
        <v>0</v>
      </c>
      <c r="D214">
        <f>IF(A214=0,0,+spisak!C$4)</f>
        <v>0</v>
      </c>
      <c r="E214" s="158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39">
        <f t="shared" ref="N214" si="232">+IF(A214=0,0,"do 2015")</f>
        <v>0</v>
      </c>
      <c r="O214" s="121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0">
        <f>IF(A215=0,0,+spisak!A$4)</f>
        <v>0</v>
      </c>
      <c r="D215">
        <f>IF(A215=0,0,+spisak!C$4)</f>
        <v>0</v>
      </c>
      <c r="E215" s="158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39">
        <f t="shared" ref="N215" si="233">+IF(A215=0,0,"2016-plan")</f>
        <v>0</v>
      </c>
      <c r="O215" s="121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0">
        <f>IF(A216=0,0,+spisak!A$4)</f>
        <v>0</v>
      </c>
      <c r="D216">
        <f>IF(A216=0,0,+spisak!C$4)</f>
        <v>0</v>
      </c>
      <c r="E216" s="158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39">
        <f t="shared" ref="N216" si="234">+IF(A216=0,0,"2016-procena")</f>
        <v>0</v>
      </c>
      <c r="O216" s="121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0">
        <f>IF(A217=0,0,+spisak!A$4)</f>
        <v>0</v>
      </c>
      <c r="D217">
        <f>IF(A217=0,0,+spisak!C$4)</f>
        <v>0</v>
      </c>
      <c r="E217" s="158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39">
        <f t="shared" ref="N217" si="235">+IF(A217=0,0,"2017")</f>
        <v>0</v>
      </c>
      <c r="O217" s="121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0">
        <f>IF(A218=0,0,+spisak!A$4)</f>
        <v>0</v>
      </c>
      <c r="D218">
        <f>IF(A218=0,0,+spisak!C$4)</f>
        <v>0</v>
      </c>
      <c r="E218" s="158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39">
        <f t="shared" ref="N218" si="236">+IF(A218=0,0,"2018")</f>
        <v>0</v>
      </c>
      <c r="O218" s="121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0">
        <f>IF(A219=0,0,+spisak!A$4)</f>
        <v>0</v>
      </c>
      <c r="D219">
        <f>IF(A219=0,0,+spisak!C$4)</f>
        <v>0</v>
      </c>
      <c r="E219" s="158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39">
        <f t="shared" ref="N219" si="237">+IF(A219=0,0,"2019")</f>
        <v>0</v>
      </c>
      <c r="O219" s="121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0">
        <f>IF(A220=0,0,+spisak!A$4)</f>
        <v>0</v>
      </c>
      <c r="D220">
        <f>IF(A220=0,0,+spisak!C$4)</f>
        <v>0</v>
      </c>
      <c r="E220" s="158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39">
        <f t="shared" ref="N220" si="238">+IF(A220=0,0,"nakon 2019")</f>
        <v>0</v>
      </c>
      <c r="O220" s="121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0">
        <f>IF(A221=0,0,+spisak!A$4)</f>
        <v>0</v>
      </c>
      <c r="D221">
        <f>IF(A221=0,0,+spisak!C$4)</f>
        <v>0</v>
      </c>
      <c r="E221" s="158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39">
        <f t="shared" ref="N221" si="239">+IF(A221=0,0,"do 2015")</f>
        <v>0</v>
      </c>
      <c r="O221" s="121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0">
        <f>IF(A222=0,0,+spisak!A$4)</f>
        <v>0</v>
      </c>
      <c r="D222">
        <f>IF(A222=0,0,+spisak!C$4)</f>
        <v>0</v>
      </c>
      <c r="E222" s="158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39">
        <f t="shared" ref="N222" si="241">+IF(A222=0,0,"2016-plan")</f>
        <v>0</v>
      </c>
      <c r="O222" s="121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0">
        <f>IF(A223=0,0,+spisak!A$4)</f>
        <v>0</v>
      </c>
      <c r="D223">
        <f>IF(A223=0,0,+spisak!C$4)</f>
        <v>0</v>
      </c>
      <c r="E223" s="158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39">
        <f t="shared" ref="N223" si="242">+IF(A223=0,0,"2016-procena")</f>
        <v>0</v>
      </c>
      <c r="O223" s="121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0">
        <f>IF(A224=0,0,+spisak!A$4)</f>
        <v>0</v>
      </c>
      <c r="D224">
        <f>IF(A224=0,0,+spisak!C$4)</f>
        <v>0</v>
      </c>
      <c r="E224" s="158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39">
        <f t="shared" ref="N224" si="243">+IF(A224=0,0,"2017")</f>
        <v>0</v>
      </c>
      <c r="O224" s="121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0">
        <f>IF(A225=0,0,+spisak!A$4)</f>
        <v>0</v>
      </c>
      <c r="D225">
        <f>IF(A225=0,0,+spisak!C$4)</f>
        <v>0</v>
      </c>
      <c r="E225" s="158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39">
        <f t="shared" ref="N225" si="244">+IF(A225=0,0,"2018")</f>
        <v>0</v>
      </c>
      <c r="O225" s="121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0">
        <f>IF(A226=0,0,+spisak!A$4)</f>
        <v>0</v>
      </c>
      <c r="D226">
        <f>IF(A226=0,0,+spisak!C$4)</f>
        <v>0</v>
      </c>
      <c r="E226" s="158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39">
        <f t="shared" ref="N226" si="245">+IF(A226=0,0,"2019")</f>
        <v>0</v>
      </c>
      <c r="O226" s="121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0">
        <f>IF(A227=0,0,+spisak!A$4)</f>
        <v>0</v>
      </c>
      <c r="D227">
        <f>IF(A227=0,0,+spisak!C$4)</f>
        <v>0</v>
      </c>
      <c r="E227" s="158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39">
        <f t="shared" ref="N227" si="246">+IF(A227=0,0,"nakon 2019")</f>
        <v>0</v>
      </c>
      <c r="O227" s="121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0">
        <f>IF(A228=0,0,+spisak!A$4)</f>
        <v>0</v>
      </c>
      <c r="D228">
        <f>IF(A228=0,0,+spisak!C$4)</f>
        <v>0</v>
      </c>
      <c r="E228" s="158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39">
        <f t="shared" ref="N228" si="247">+IF(A228=0,0,"do 2015")</f>
        <v>0</v>
      </c>
      <c r="O228" s="121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0">
        <f>IF(A229=0,0,+spisak!A$4)</f>
        <v>0</v>
      </c>
      <c r="D229">
        <f>IF(A229=0,0,+spisak!C$4)</f>
        <v>0</v>
      </c>
      <c r="E229" s="158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39">
        <f t="shared" ref="N229" si="249">+IF(A229=0,0,"2016-plan")</f>
        <v>0</v>
      </c>
      <c r="O229" s="121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0">
        <f>IF(A230=0,0,+spisak!A$4)</f>
        <v>0</v>
      </c>
      <c r="D230">
        <f>IF(A230=0,0,+spisak!C$4)</f>
        <v>0</v>
      </c>
      <c r="E230" s="158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39">
        <f t="shared" ref="N230" si="250">+IF(A230=0,0,"2016-procena")</f>
        <v>0</v>
      </c>
      <c r="O230" s="121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0">
        <f>IF(A231=0,0,+spisak!A$4)</f>
        <v>0</v>
      </c>
      <c r="D231">
        <f>IF(A231=0,0,+spisak!C$4)</f>
        <v>0</v>
      </c>
      <c r="E231" s="158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39">
        <f t="shared" ref="N231" si="251">+IF(A231=0,0,"2017")</f>
        <v>0</v>
      </c>
      <c r="O231" s="121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0">
        <f>IF(A232=0,0,+spisak!A$4)</f>
        <v>0</v>
      </c>
      <c r="D232">
        <f>IF(A232=0,0,+spisak!C$4)</f>
        <v>0</v>
      </c>
      <c r="E232" s="158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39">
        <f t="shared" ref="N232" si="252">+IF(A232=0,0,"2018")</f>
        <v>0</v>
      </c>
      <c r="O232" s="121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0">
        <f>IF(A233=0,0,+spisak!A$4)</f>
        <v>0</v>
      </c>
      <c r="D233">
        <f>IF(A233=0,0,+spisak!C$4)</f>
        <v>0</v>
      </c>
      <c r="E233" s="158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39">
        <f t="shared" ref="N233" si="253">+IF(A233=0,0,"2019")</f>
        <v>0</v>
      </c>
      <c r="O233" s="121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0">
        <f>IF(A234=0,0,+spisak!A$4)</f>
        <v>0</v>
      </c>
      <c r="D234">
        <f>IF(A234=0,0,+spisak!C$4)</f>
        <v>0</v>
      </c>
      <c r="E234" s="158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39">
        <f t="shared" ref="N234" si="254">+IF(A234=0,0,"nakon 2019")</f>
        <v>0</v>
      </c>
      <c r="O234" s="121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0">
        <f>IF(A235=0,0,+spisak!A$4)</f>
        <v>0</v>
      </c>
      <c r="D235">
        <f>IF(A235=0,0,+spisak!C$4)</f>
        <v>0</v>
      </c>
      <c r="E235" s="158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39">
        <f t="shared" ref="N235" si="255">+IF(A235=0,0,"do 2015")</f>
        <v>0</v>
      </c>
      <c r="O235" s="121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0">
        <f>IF(A236=0,0,+spisak!A$4)</f>
        <v>0</v>
      </c>
      <c r="D236">
        <f>IF(A236=0,0,+spisak!C$4)</f>
        <v>0</v>
      </c>
      <c r="E236" s="158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39">
        <f t="shared" ref="N236" si="256">+IF(A236=0,0,"2016-plan")</f>
        <v>0</v>
      </c>
      <c r="O236" s="121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0">
        <f>IF(A237=0,0,+spisak!A$4)</f>
        <v>0</v>
      </c>
      <c r="D237">
        <f>IF(A237=0,0,+spisak!C$4)</f>
        <v>0</v>
      </c>
      <c r="E237" s="158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39">
        <f t="shared" ref="N237" si="258">+IF(A237=0,0,"2016-procena")</f>
        <v>0</v>
      </c>
      <c r="O237" s="121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0">
        <f>IF(A238=0,0,+spisak!A$4)</f>
        <v>0</v>
      </c>
      <c r="D238">
        <f>IF(A238=0,0,+spisak!C$4)</f>
        <v>0</v>
      </c>
      <c r="E238" s="158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39">
        <f t="shared" ref="N238" si="259">+IF(A238=0,0,"2017")</f>
        <v>0</v>
      </c>
      <c r="O238" s="121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0">
        <f>IF(A239=0,0,+spisak!A$4)</f>
        <v>0</v>
      </c>
      <c r="D239">
        <f>IF(A239=0,0,+spisak!C$4)</f>
        <v>0</v>
      </c>
      <c r="E239" s="158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39">
        <f t="shared" ref="N239" si="260">+IF(A239=0,0,"2018")</f>
        <v>0</v>
      </c>
      <c r="O239" s="121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0">
        <f>IF(A240=0,0,+spisak!A$4)</f>
        <v>0</v>
      </c>
      <c r="D240">
        <f>IF(A240=0,0,+spisak!C$4)</f>
        <v>0</v>
      </c>
      <c r="E240" s="158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39">
        <f t="shared" ref="N240" si="261">+IF(A240=0,0,"2019")</f>
        <v>0</v>
      </c>
      <c r="O240" s="121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0">
        <f>IF(A241=0,0,+spisak!A$4)</f>
        <v>0</v>
      </c>
      <c r="D241">
        <f>IF(A241=0,0,+spisak!C$4)</f>
        <v>0</v>
      </c>
      <c r="E241" s="158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39">
        <f t="shared" ref="N241" si="262">+IF(A241=0,0,"nakon 2019")</f>
        <v>0</v>
      </c>
      <c r="O241" s="121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0">
        <f>IF(A242=0,0,+spisak!A$4)</f>
        <v>0</v>
      </c>
      <c r="D242">
        <f>IF(A242=0,0,+spisak!C$4)</f>
        <v>0</v>
      </c>
      <c r="E242" s="158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39">
        <f t="shared" ref="N242" si="263">+IF(A242=0,0,"do 2015")</f>
        <v>0</v>
      </c>
      <c r="O242" s="121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0">
        <f>IF(A243=0,0,+spisak!A$4)</f>
        <v>0</v>
      </c>
      <c r="D243">
        <f>IF(A243=0,0,+spisak!C$4)</f>
        <v>0</v>
      </c>
      <c r="E243" s="158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39">
        <f t="shared" ref="N243" si="264">+IF(A243=0,0,"2016-plan")</f>
        <v>0</v>
      </c>
      <c r="O243" s="121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0">
        <f>IF(A244=0,0,+spisak!A$4)</f>
        <v>0</v>
      </c>
      <c r="D244">
        <f>IF(A244=0,0,+spisak!C$4)</f>
        <v>0</v>
      </c>
      <c r="E244" s="158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39">
        <f t="shared" ref="N244" si="265">+IF(A244=0,0,"2016-procena")</f>
        <v>0</v>
      </c>
      <c r="O244" s="121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0">
        <f>IF(A245=0,0,+spisak!A$4)</f>
        <v>0</v>
      </c>
      <c r="D245">
        <f>IF(A245=0,0,+spisak!C$4)</f>
        <v>0</v>
      </c>
      <c r="E245" s="158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39">
        <f t="shared" ref="N245" si="266">+IF(A245=0,0,"2017")</f>
        <v>0</v>
      </c>
      <c r="O245" s="121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0">
        <f>IF(A246=0,0,+spisak!A$4)</f>
        <v>0</v>
      </c>
      <c r="D246">
        <f>IF(A246=0,0,+spisak!C$4)</f>
        <v>0</v>
      </c>
      <c r="E246" s="158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39">
        <f t="shared" ref="N246" si="267">+IF(A246=0,0,"2018")</f>
        <v>0</v>
      </c>
      <c r="O246" s="121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0">
        <f>IF(A247=0,0,+spisak!A$4)</f>
        <v>0</v>
      </c>
      <c r="D247">
        <f>IF(A247=0,0,+spisak!C$4)</f>
        <v>0</v>
      </c>
      <c r="E247" s="158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39">
        <f t="shared" ref="N247" si="268">+IF(A247=0,0,"2019")</f>
        <v>0</v>
      </c>
      <c r="O247" s="121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0">
        <f>IF(A248=0,0,+spisak!A$4)</f>
        <v>0</v>
      </c>
      <c r="D248">
        <f>IF(A248=0,0,+spisak!C$4)</f>
        <v>0</v>
      </c>
      <c r="E248" s="158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39">
        <f t="shared" ref="N248" si="269">+IF(A248=0,0,"nakon 2019")</f>
        <v>0</v>
      </c>
      <c r="O248" s="121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0">
        <f>IF(A249=0,0,+spisak!A$4)</f>
        <v>0</v>
      </c>
      <c r="D249">
        <f>IF(A249=0,0,+spisak!C$4)</f>
        <v>0</v>
      </c>
      <c r="E249" s="158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39">
        <f t="shared" ref="N249" si="270">+IF(A249=0,0,"do 2015")</f>
        <v>0</v>
      </c>
      <c r="O249" s="121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0">
        <f>IF(A250=0,0,+spisak!A$4)</f>
        <v>0</v>
      </c>
      <c r="D250">
        <f>IF(A250=0,0,+spisak!C$4)</f>
        <v>0</v>
      </c>
      <c r="E250" s="158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39">
        <f t="shared" ref="N250" si="272">+IF(A250=0,0,"2016-plan")</f>
        <v>0</v>
      </c>
      <c r="O250" s="121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0">
        <f>IF(A251=0,0,+spisak!A$4)</f>
        <v>0</v>
      </c>
      <c r="D251">
        <f>IF(A251=0,0,+spisak!C$4)</f>
        <v>0</v>
      </c>
      <c r="E251" s="158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39">
        <f t="shared" ref="N251" si="273">+IF(A251=0,0,"2016-procena")</f>
        <v>0</v>
      </c>
      <c r="O251" s="121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0">
        <f>IF(A252=0,0,+spisak!A$4)</f>
        <v>0</v>
      </c>
      <c r="D252">
        <f>IF(A252=0,0,+spisak!C$4)</f>
        <v>0</v>
      </c>
      <c r="E252" s="158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39">
        <f t="shared" ref="N252" si="274">+IF(A252=0,0,"2017")</f>
        <v>0</v>
      </c>
      <c r="O252" s="121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0">
        <f>IF(A253=0,0,+spisak!A$4)</f>
        <v>0</v>
      </c>
      <c r="D253">
        <f>IF(A253=0,0,+spisak!C$4)</f>
        <v>0</v>
      </c>
      <c r="E253" s="158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39">
        <f t="shared" ref="N253" si="275">+IF(A253=0,0,"2018")</f>
        <v>0</v>
      </c>
      <c r="O253" s="121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0">
        <f>IF(A254=0,0,+spisak!A$4)</f>
        <v>0</v>
      </c>
      <c r="D254">
        <f>IF(A254=0,0,+spisak!C$4)</f>
        <v>0</v>
      </c>
      <c r="E254" s="158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39">
        <f t="shared" ref="N254" si="276">+IF(A254=0,0,"2019")</f>
        <v>0</v>
      </c>
      <c r="O254" s="121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0">
        <f>IF(A255=0,0,+spisak!A$4)</f>
        <v>0</v>
      </c>
      <c r="D255">
        <f>IF(A255=0,0,+spisak!C$4)</f>
        <v>0</v>
      </c>
      <c r="E255" s="158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39">
        <f t="shared" ref="N255" si="277">+IF(A255=0,0,"nakon 2019")</f>
        <v>0</v>
      </c>
      <c r="O255" s="121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0">
        <f>IF(A256=0,0,+spisak!A$4)</f>
        <v>0</v>
      </c>
      <c r="D256">
        <f>IF(A256=0,0,+spisak!C$4)</f>
        <v>0</v>
      </c>
      <c r="E256" s="158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39">
        <f t="shared" ref="N256" si="278">+IF(A256=0,0,"do 2015")</f>
        <v>0</v>
      </c>
      <c r="O256" s="121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0">
        <f>IF(A257=0,0,+spisak!A$4)</f>
        <v>0</v>
      </c>
      <c r="D257">
        <f>IF(A257=0,0,+spisak!C$4)</f>
        <v>0</v>
      </c>
      <c r="E257" s="158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39">
        <f t="shared" ref="N257" si="280">+IF(A257=0,0,"2016-plan")</f>
        <v>0</v>
      </c>
      <c r="O257" s="121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0">
        <f>IF(A258=0,0,+spisak!A$4)</f>
        <v>0</v>
      </c>
      <c r="D258">
        <f>IF(A258=0,0,+spisak!C$4)</f>
        <v>0</v>
      </c>
      <c r="E258" s="158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39">
        <f t="shared" ref="N258" si="281">+IF(A258=0,0,"2016-procena")</f>
        <v>0</v>
      </c>
      <c r="O258" s="121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0">
        <f>IF(A259=0,0,+spisak!A$4)</f>
        <v>0</v>
      </c>
      <c r="D259">
        <f>IF(A259=0,0,+spisak!C$4)</f>
        <v>0</v>
      </c>
      <c r="E259" s="158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39">
        <f t="shared" ref="N259" si="282">+IF(A259=0,0,"2017")</f>
        <v>0</v>
      </c>
      <c r="O259" s="121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0">
        <f>IF(A260=0,0,+spisak!A$4)</f>
        <v>0</v>
      </c>
      <c r="D260">
        <f>IF(A260=0,0,+spisak!C$4)</f>
        <v>0</v>
      </c>
      <c r="E260" s="158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39">
        <f t="shared" ref="N260" si="283">+IF(A260=0,0,"2018")</f>
        <v>0</v>
      </c>
      <c r="O260" s="121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0">
        <f>IF(A261=0,0,+spisak!A$4)</f>
        <v>0</v>
      </c>
      <c r="D261">
        <f>IF(A261=0,0,+spisak!C$4)</f>
        <v>0</v>
      </c>
      <c r="E261" s="158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39">
        <f t="shared" ref="N261" si="284">+IF(A261=0,0,"2019")</f>
        <v>0</v>
      </c>
      <c r="O261" s="121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0">
        <f>IF(A262=0,0,+spisak!A$4)</f>
        <v>0</v>
      </c>
      <c r="D262">
        <f>IF(A262=0,0,+spisak!C$4)</f>
        <v>0</v>
      </c>
      <c r="E262" s="158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39">
        <f t="shared" ref="N262" si="285">+IF(A262=0,0,"nakon 2019")</f>
        <v>0</v>
      </c>
      <c r="O262" s="121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0">
        <f>IF(A263=0,0,+spisak!A$4)</f>
        <v>0</v>
      </c>
      <c r="D263">
        <f>IF(A263=0,0,+spisak!C$4)</f>
        <v>0</v>
      </c>
      <c r="E263" s="158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39">
        <f t="shared" ref="N263" si="286">+IF(A263=0,0,"do 2015")</f>
        <v>0</v>
      </c>
      <c r="O263" s="121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0">
        <f>IF(A264=0,0,+spisak!A$4)</f>
        <v>0</v>
      </c>
      <c r="D264">
        <f>IF(A264=0,0,+spisak!C$4)</f>
        <v>0</v>
      </c>
      <c r="E264" s="158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39">
        <f t="shared" ref="N264" si="288">+IF(A264=0,0,"2016-plan")</f>
        <v>0</v>
      </c>
      <c r="O264" s="121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0">
        <f>IF(A265=0,0,+spisak!A$4)</f>
        <v>0</v>
      </c>
      <c r="D265">
        <f>IF(A265=0,0,+spisak!C$4)</f>
        <v>0</v>
      </c>
      <c r="E265" s="158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39">
        <f t="shared" ref="N265" si="290">+IF(A265=0,0,"2016-procena")</f>
        <v>0</v>
      </c>
      <c r="O265" s="121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0">
        <f>IF(A266=0,0,+spisak!A$4)</f>
        <v>0</v>
      </c>
      <c r="D266">
        <f>IF(A266=0,0,+spisak!C$4)</f>
        <v>0</v>
      </c>
      <c r="E266" s="158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39">
        <f t="shared" ref="N266" si="291">+IF(A266=0,0,"2017")</f>
        <v>0</v>
      </c>
      <c r="O266" s="121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0">
        <f>IF(A267=0,0,+spisak!A$4)</f>
        <v>0</v>
      </c>
      <c r="D267">
        <f>IF(A267=0,0,+spisak!C$4)</f>
        <v>0</v>
      </c>
      <c r="E267" s="158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39">
        <f t="shared" ref="N267" si="292">+IF(A267=0,0,"2018")</f>
        <v>0</v>
      </c>
      <c r="O267" s="121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0">
        <f>IF(A268=0,0,+spisak!A$4)</f>
        <v>0</v>
      </c>
      <c r="D268">
        <f>IF(A268=0,0,+spisak!C$4)</f>
        <v>0</v>
      </c>
      <c r="E268" s="158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39">
        <f t="shared" ref="N268" si="293">+IF(A268=0,0,"2019")</f>
        <v>0</v>
      </c>
      <c r="O268" s="121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0">
        <f>IF(A269=0,0,+spisak!A$4)</f>
        <v>0</v>
      </c>
      <c r="D269">
        <f>IF(A269=0,0,+spisak!C$4)</f>
        <v>0</v>
      </c>
      <c r="E269" s="158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39">
        <f t="shared" ref="N269" si="294">+IF(A269=0,0,"nakon 2019")</f>
        <v>0</v>
      </c>
      <c r="O269" s="121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0">
        <f>IF(A270=0,0,+spisak!A$4)</f>
        <v>0</v>
      </c>
      <c r="D270">
        <f>IF(A270=0,0,+spisak!C$4)</f>
        <v>0</v>
      </c>
      <c r="E270" s="158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39">
        <f t="shared" ref="N270" si="295">+IF(A270=0,0,"do 2015")</f>
        <v>0</v>
      </c>
      <c r="O270" s="121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0">
        <f>IF(A271=0,0,+spisak!A$4)</f>
        <v>0</v>
      </c>
      <c r="D271">
        <f>IF(A271=0,0,+spisak!C$4)</f>
        <v>0</v>
      </c>
      <c r="E271" s="158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39">
        <f t="shared" ref="N271" si="296">+IF(A271=0,0,"2016-plan")</f>
        <v>0</v>
      </c>
      <c r="O271" s="121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0">
        <f>IF(A272=0,0,+spisak!A$4)</f>
        <v>0</v>
      </c>
      <c r="D272">
        <f>IF(A272=0,0,+spisak!C$4)</f>
        <v>0</v>
      </c>
      <c r="E272" s="158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39">
        <f t="shared" ref="N272" si="297">+IF(A272=0,0,"2016-procena")</f>
        <v>0</v>
      </c>
      <c r="O272" s="121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0">
        <f>IF(A273=0,0,+spisak!A$4)</f>
        <v>0</v>
      </c>
      <c r="D273">
        <f>IF(A273=0,0,+spisak!C$4)</f>
        <v>0</v>
      </c>
      <c r="E273" s="158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39">
        <f t="shared" ref="N273" si="298">+IF(A273=0,0,"2017")</f>
        <v>0</v>
      </c>
      <c r="O273" s="121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0">
        <f>IF(A274=0,0,+spisak!A$4)</f>
        <v>0</v>
      </c>
      <c r="D274">
        <f>IF(A274=0,0,+spisak!C$4)</f>
        <v>0</v>
      </c>
      <c r="E274" s="158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39">
        <f t="shared" ref="N274" si="299">+IF(A274=0,0,"2018")</f>
        <v>0</v>
      </c>
      <c r="O274" s="121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0">
        <f>IF(A275=0,0,+spisak!A$4)</f>
        <v>0</v>
      </c>
      <c r="D275">
        <f>IF(A275=0,0,+spisak!C$4)</f>
        <v>0</v>
      </c>
      <c r="E275" s="158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39">
        <f t="shared" ref="N275" si="300">+IF(A275=0,0,"2019")</f>
        <v>0</v>
      </c>
      <c r="O275" s="121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0">
        <f>IF(A276=0,0,+spisak!A$4)</f>
        <v>0</v>
      </c>
      <c r="D276">
        <f>IF(A276=0,0,+spisak!C$4)</f>
        <v>0</v>
      </c>
      <c r="E276" s="158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39">
        <f t="shared" ref="N276" si="301">+IF(A276=0,0,"nakon 2019")</f>
        <v>0</v>
      </c>
      <c r="O276" s="121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0">
        <f>IF(A277=0,0,+spisak!A$4)</f>
        <v>0</v>
      </c>
      <c r="D277">
        <f>IF(A277=0,0,+spisak!C$4)</f>
        <v>0</v>
      </c>
      <c r="E277" s="158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39">
        <f t="shared" ref="N277" si="302">+IF(A277=0,0,"do 2015")</f>
        <v>0</v>
      </c>
      <c r="O277" s="121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0">
        <f>IF(A278=0,0,+spisak!A$4)</f>
        <v>0</v>
      </c>
      <c r="D278">
        <f>IF(A278=0,0,+spisak!C$4)</f>
        <v>0</v>
      </c>
      <c r="E278" s="158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39">
        <f t="shared" ref="N278" si="304">+IF(A278=0,0,"2016-plan")</f>
        <v>0</v>
      </c>
      <c r="O278" s="121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0">
        <f>IF(A279=0,0,+spisak!A$4)</f>
        <v>0</v>
      </c>
      <c r="D279">
        <f>IF(A279=0,0,+spisak!C$4)</f>
        <v>0</v>
      </c>
      <c r="E279" s="158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39">
        <f t="shared" ref="N279" si="305">+IF(A279=0,0,"2016-procena")</f>
        <v>0</v>
      </c>
      <c r="O279" s="121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0">
        <f>IF(A280=0,0,+spisak!A$4)</f>
        <v>0</v>
      </c>
      <c r="D280">
        <f>IF(A280=0,0,+spisak!C$4)</f>
        <v>0</v>
      </c>
      <c r="E280" s="158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39">
        <f t="shared" ref="N280" si="306">+IF(A280=0,0,"2017")</f>
        <v>0</v>
      </c>
      <c r="O280" s="121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0">
        <f>IF(A281=0,0,+spisak!A$4)</f>
        <v>0</v>
      </c>
      <c r="D281">
        <f>IF(A281=0,0,+spisak!C$4)</f>
        <v>0</v>
      </c>
      <c r="E281" s="158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39">
        <f t="shared" ref="N281" si="307">+IF(A281=0,0,"2018")</f>
        <v>0</v>
      </c>
      <c r="O281" s="121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0">
        <f>IF(A282=0,0,+spisak!A$4)</f>
        <v>0</v>
      </c>
      <c r="D282">
        <f>IF(A282=0,0,+spisak!C$4)</f>
        <v>0</v>
      </c>
      <c r="E282" s="158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39">
        <f t="shared" ref="N282" si="308">+IF(A282=0,0,"2019")</f>
        <v>0</v>
      </c>
      <c r="O282" s="121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0">
        <f>IF(A283=0,0,+spisak!A$4)</f>
        <v>0</v>
      </c>
      <c r="D283">
        <f>IF(A283=0,0,+spisak!C$4)</f>
        <v>0</v>
      </c>
      <c r="E283" s="158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39">
        <f t="shared" ref="N283" si="309">+IF(A283=0,0,"nakon 2019")</f>
        <v>0</v>
      </c>
      <c r="O283" s="121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0">
        <f>IF(A284=0,0,+spisak!A$4)</f>
        <v>0</v>
      </c>
      <c r="D284">
        <f>IF(A284=0,0,+spisak!C$4)</f>
        <v>0</v>
      </c>
      <c r="E284" s="158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39">
        <f t="shared" ref="N284" si="310">+IF(A284=0,0,"do 2015")</f>
        <v>0</v>
      </c>
      <c r="O284" s="121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0">
        <f>IF(A285=0,0,+spisak!A$4)</f>
        <v>0</v>
      </c>
      <c r="D285">
        <f>IF(A285=0,0,+spisak!C$4)</f>
        <v>0</v>
      </c>
      <c r="E285" s="158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39">
        <f t="shared" ref="N285" si="312">+IF(A285=0,0,"2016-plan")</f>
        <v>0</v>
      </c>
      <c r="O285" s="121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0">
        <f>IF(A286=0,0,+spisak!A$4)</f>
        <v>0</v>
      </c>
      <c r="D286">
        <f>IF(A286=0,0,+spisak!C$4)</f>
        <v>0</v>
      </c>
      <c r="E286" s="158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39">
        <f t="shared" ref="N286" si="313">+IF(A286=0,0,"2016-procena")</f>
        <v>0</v>
      </c>
      <c r="O286" s="121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0">
        <f>IF(A287=0,0,+spisak!A$4)</f>
        <v>0</v>
      </c>
      <c r="D287">
        <f>IF(A287=0,0,+spisak!C$4)</f>
        <v>0</v>
      </c>
      <c r="E287" s="158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39">
        <f t="shared" ref="N287" si="314">+IF(A287=0,0,"2017")</f>
        <v>0</v>
      </c>
      <c r="O287" s="121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0">
        <f>IF(A288=0,0,+spisak!A$4)</f>
        <v>0</v>
      </c>
      <c r="D288">
        <f>IF(A288=0,0,+spisak!C$4)</f>
        <v>0</v>
      </c>
      <c r="E288" s="158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39">
        <f t="shared" ref="N288" si="315">+IF(A288=0,0,"2018")</f>
        <v>0</v>
      </c>
      <c r="O288" s="121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0">
        <f>IF(A289=0,0,+spisak!A$4)</f>
        <v>0</v>
      </c>
      <c r="D289">
        <f>IF(A289=0,0,+spisak!C$4)</f>
        <v>0</v>
      </c>
      <c r="E289" s="158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39">
        <f t="shared" ref="N289" si="316">+IF(A289=0,0,"2019")</f>
        <v>0</v>
      </c>
      <c r="O289" s="121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0">
        <f>IF(A290=0,0,+spisak!A$4)</f>
        <v>0</v>
      </c>
      <c r="D290">
        <f>IF(A290=0,0,+spisak!C$4)</f>
        <v>0</v>
      </c>
      <c r="E290" s="158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39">
        <f t="shared" ref="N290" si="317">+IF(A290=0,0,"nakon 2019")</f>
        <v>0</v>
      </c>
      <c r="O290" s="121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0">
        <f>IF(A291=0,0,+spisak!A$4)</f>
        <v>0</v>
      </c>
      <c r="D291">
        <f>IF(A291=0,0,+spisak!C$4)</f>
        <v>0</v>
      </c>
      <c r="E291" s="158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39">
        <f t="shared" ref="N291" si="318">+IF(A291=0,0,"do 2015")</f>
        <v>0</v>
      </c>
      <c r="O291" s="121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0">
        <f>IF(A292=0,0,+spisak!A$4)</f>
        <v>0</v>
      </c>
      <c r="D292">
        <f>IF(A292=0,0,+spisak!C$4)</f>
        <v>0</v>
      </c>
      <c r="E292" s="158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39">
        <f t="shared" ref="N292" si="319">+IF(A292=0,0,"2016-plan")</f>
        <v>0</v>
      </c>
      <c r="O292" s="121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0">
        <f>IF(A293=0,0,+spisak!A$4)</f>
        <v>0</v>
      </c>
      <c r="D293">
        <f>IF(A293=0,0,+spisak!C$4)</f>
        <v>0</v>
      </c>
      <c r="E293" s="158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39">
        <f t="shared" ref="N293" si="321">+IF(A293=0,0,"2016-procena")</f>
        <v>0</v>
      </c>
      <c r="O293" s="121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0">
        <f>IF(A294=0,0,+spisak!A$4)</f>
        <v>0</v>
      </c>
      <c r="D294">
        <f>IF(A294=0,0,+spisak!C$4)</f>
        <v>0</v>
      </c>
      <c r="E294" s="158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39">
        <f t="shared" ref="N294" si="322">+IF(A294=0,0,"2017")</f>
        <v>0</v>
      </c>
      <c r="O294" s="121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0">
        <f>IF(A295=0,0,+spisak!A$4)</f>
        <v>0</v>
      </c>
      <c r="D295">
        <f>IF(A295=0,0,+spisak!C$4)</f>
        <v>0</v>
      </c>
      <c r="E295" s="158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39">
        <f t="shared" ref="N295" si="323">+IF(A295=0,0,"2018")</f>
        <v>0</v>
      </c>
      <c r="O295" s="121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0">
        <f>IF(A296=0,0,+spisak!A$4)</f>
        <v>0</v>
      </c>
      <c r="D296">
        <f>IF(A296=0,0,+spisak!C$4)</f>
        <v>0</v>
      </c>
      <c r="E296" s="158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39">
        <f t="shared" ref="N296" si="324">+IF(A296=0,0,"2019")</f>
        <v>0</v>
      </c>
      <c r="O296" s="121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0">
        <f>IF(A297=0,0,+spisak!A$4)</f>
        <v>0</v>
      </c>
      <c r="D297">
        <f>IF(A297=0,0,+spisak!C$4)</f>
        <v>0</v>
      </c>
      <c r="E297" s="158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39">
        <f t="shared" ref="N297" si="325">+IF(A297=0,0,"nakon 2019")</f>
        <v>0</v>
      </c>
      <c r="O297" s="121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0">
        <f>IF(A298=0,0,+spisak!A$4)</f>
        <v>0</v>
      </c>
      <c r="D298">
        <f>IF(A298=0,0,+spisak!C$4)</f>
        <v>0</v>
      </c>
      <c r="E298" s="158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39">
        <f t="shared" ref="N298" si="326">+IF(A298=0,0,"do 2015")</f>
        <v>0</v>
      </c>
      <c r="O298" s="121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0">
        <f>IF(A299=0,0,+spisak!A$4)</f>
        <v>0</v>
      </c>
      <c r="D299">
        <f>IF(A299=0,0,+spisak!C$4)</f>
        <v>0</v>
      </c>
      <c r="E299" s="158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39">
        <f t="shared" ref="N299" si="327">+IF(A299=0,0,"2016-plan")</f>
        <v>0</v>
      </c>
      <c r="O299" s="121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0">
        <f>IF(A300=0,0,+spisak!A$4)</f>
        <v>0</v>
      </c>
      <c r="D300">
        <f>IF(A300=0,0,+spisak!C$4)</f>
        <v>0</v>
      </c>
      <c r="E300" s="158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39">
        <f t="shared" ref="N300" si="328">+IF(A300=0,0,"2016-procena")</f>
        <v>0</v>
      </c>
      <c r="O300" s="121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0">
        <f>IF(A301=0,0,+spisak!A$4)</f>
        <v>0</v>
      </c>
      <c r="D301">
        <f>IF(A301=0,0,+spisak!C$4)</f>
        <v>0</v>
      </c>
      <c r="E301" s="158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39">
        <f t="shared" ref="N301" si="329">+IF(A301=0,0,"2017")</f>
        <v>0</v>
      </c>
      <c r="O301" s="121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0">
        <f>IF(A302=0,0,+spisak!A$4)</f>
        <v>0</v>
      </c>
      <c r="D302">
        <f>IF(A302=0,0,+spisak!C$4)</f>
        <v>0</v>
      </c>
      <c r="E302" s="158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39">
        <f t="shared" ref="N302" si="330">+IF(A302=0,0,"2018")</f>
        <v>0</v>
      </c>
      <c r="O302" s="121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0">
        <f>IF(A303=0,0,+spisak!A$4)</f>
        <v>0</v>
      </c>
      <c r="D303">
        <f>IF(A303=0,0,+spisak!C$4)</f>
        <v>0</v>
      </c>
      <c r="E303" s="158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39">
        <f t="shared" ref="N303" si="331">+IF(A303=0,0,"2019")</f>
        <v>0</v>
      </c>
      <c r="O303" s="121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0">
        <f>IF(A304=0,0,+spisak!A$4)</f>
        <v>0</v>
      </c>
      <c r="D304">
        <f>IF(A304=0,0,+spisak!C$4)</f>
        <v>0</v>
      </c>
      <c r="E304" s="158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39">
        <f t="shared" ref="N304" si="332">+IF(A304=0,0,"nakon 2019")</f>
        <v>0</v>
      </c>
      <c r="O304" s="121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0">
        <f>IF(A305=0,0,+spisak!A$4)</f>
        <v>0</v>
      </c>
      <c r="D305">
        <f>IF(A305=0,0,+spisak!C$4)</f>
        <v>0</v>
      </c>
      <c r="E305" s="158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39">
        <f t="shared" ref="N305" si="333">+IF(A305=0,0,"do 2015")</f>
        <v>0</v>
      </c>
      <c r="O305" s="121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0">
        <f>IF(A306=0,0,+spisak!A$4)</f>
        <v>0</v>
      </c>
      <c r="D306">
        <f>IF(A306=0,0,+spisak!C$4)</f>
        <v>0</v>
      </c>
      <c r="E306" s="158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39">
        <f t="shared" ref="N306" si="335">+IF(A306=0,0,"2016-plan")</f>
        <v>0</v>
      </c>
      <c r="O306" s="121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0">
        <f>IF(A307=0,0,+spisak!A$4)</f>
        <v>0</v>
      </c>
      <c r="D307">
        <f>IF(A307=0,0,+spisak!C$4)</f>
        <v>0</v>
      </c>
      <c r="E307" s="158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39">
        <f t="shared" ref="N307" si="336">+IF(A307=0,0,"2016-procena")</f>
        <v>0</v>
      </c>
      <c r="O307" s="121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0">
        <f>IF(A308=0,0,+spisak!A$4)</f>
        <v>0</v>
      </c>
      <c r="D308">
        <f>IF(A308=0,0,+spisak!C$4)</f>
        <v>0</v>
      </c>
      <c r="E308" s="158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39">
        <f t="shared" ref="N308" si="337">+IF(A308=0,0,"2017")</f>
        <v>0</v>
      </c>
      <c r="O308" s="121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0">
        <f>IF(A309=0,0,+spisak!A$4)</f>
        <v>0</v>
      </c>
      <c r="D309">
        <f>IF(A309=0,0,+spisak!C$4)</f>
        <v>0</v>
      </c>
      <c r="E309" s="158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39">
        <f t="shared" ref="N309" si="338">+IF(A309=0,0,"2018")</f>
        <v>0</v>
      </c>
      <c r="O309" s="121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0">
        <f>IF(A310=0,0,+spisak!A$4)</f>
        <v>0</v>
      </c>
      <c r="D310">
        <f>IF(A310=0,0,+spisak!C$4)</f>
        <v>0</v>
      </c>
      <c r="E310" s="158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39">
        <f t="shared" ref="N310" si="339">+IF(A310=0,0,"2019")</f>
        <v>0</v>
      </c>
      <c r="O310" s="121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0">
        <f>IF(A311=0,0,+spisak!A$4)</f>
        <v>0</v>
      </c>
      <c r="D311">
        <f>IF(A311=0,0,+spisak!C$4)</f>
        <v>0</v>
      </c>
      <c r="E311" s="158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39">
        <f t="shared" ref="N311" si="340">+IF(A311=0,0,"nakon 2019")</f>
        <v>0</v>
      </c>
      <c r="O311" s="121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0">
        <f>IF(A312=0,0,+spisak!A$4)</f>
        <v>0</v>
      </c>
      <c r="D312">
        <f>IF(A312=0,0,+spisak!C$4)</f>
        <v>0</v>
      </c>
      <c r="E312" s="158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39">
        <f t="shared" ref="N312" si="341">+IF(A312=0,0,"do 2015")</f>
        <v>0</v>
      </c>
      <c r="O312" s="121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0">
        <f>IF(A313=0,0,+spisak!A$4)</f>
        <v>0</v>
      </c>
      <c r="D313">
        <f>IF(A313=0,0,+spisak!C$4)</f>
        <v>0</v>
      </c>
      <c r="E313" s="158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39">
        <f t="shared" ref="N313" si="343">+IF(A313=0,0,"2016-plan")</f>
        <v>0</v>
      </c>
      <c r="O313" s="121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0">
        <f>IF(A314=0,0,+spisak!A$4)</f>
        <v>0</v>
      </c>
      <c r="D314">
        <f>IF(A314=0,0,+spisak!C$4)</f>
        <v>0</v>
      </c>
      <c r="E314" s="158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39">
        <f t="shared" ref="N314" si="344">+IF(A314=0,0,"2016-procena")</f>
        <v>0</v>
      </c>
      <c r="O314" s="121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0">
        <f>IF(A315=0,0,+spisak!A$4)</f>
        <v>0</v>
      </c>
      <c r="D315">
        <f>IF(A315=0,0,+spisak!C$4)</f>
        <v>0</v>
      </c>
      <c r="E315" s="158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39">
        <f t="shared" ref="N315" si="345">+IF(A315=0,0,"2017")</f>
        <v>0</v>
      </c>
      <c r="O315" s="121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0">
        <f>IF(A316=0,0,+spisak!A$4)</f>
        <v>0</v>
      </c>
      <c r="D316">
        <f>IF(A316=0,0,+spisak!C$4)</f>
        <v>0</v>
      </c>
      <c r="E316" s="158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39">
        <f t="shared" ref="N316" si="346">+IF(A316=0,0,"2018")</f>
        <v>0</v>
      </c>
      <c r="O316" s="121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0">
        <f>IF(A317=0,0,+spisak!A$4)</f>
        <v>0</v>
      </c>
      <c r="D317">
        <f>IF(A317=0,0,+spisak!C$4)</f>
        <v>0</v>
      </c>
      <c r="E317" s="158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39">
        <f t="shared" ref="N317" si="347">+IF(A317=0,0,"2019")</f>
        <v>0</v>
      </c>
      <c r="O317" s="121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0">
        <f>IF(A318=0,0,+spisak!A$4)</f>
        <v>0</v>
      </c>
      <c r="D318">
        <f>IF(A318=0,0,+spisak!C$4)</f>
        <v>0</v>
      </c>
      <c r="E318" s="158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39">
        <f t="shared" ref="N318" si="348">+IF(A318=0,0,"nakon 2019")</f>
        <v>0</v>
      </c>
      <c r="O318" s="121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0">
        <f>IF(A319=0,0,+spisak!A$4)</f>
        <v>0</v>
      </c>
      <c r="D319">
        <f>IF(A319=0,0,+spisak!C$4)</f>
        <v>0</v>
      </c>
      <c r="E319" s="158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39">
        <f t="shared" ref="N319" si="349">+IF(A319=0,0,"do 2015")</f>
        <v>0</v>
      </c>
      <c r="O319" s="121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0">
        <f>IF(A320=0,0,+spisak!A$4)</f>
        <v>0</v>
      </c>
      <c r="D320">
        <f>IF(A320=0,0,+spisak!C$4)</f>
        <v>0</v>
      </c>
      <c r="E320" s="158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39">
        <f t="shared" ref="N320" si="350">+IF(A320=0,0,"2016-plan")</f>
        <v>0</v>
      </c>
      <c r="O320" s="121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0">
        <f>IF(A321=0,0,+spisak!A$4)</f>
        <v>0</v>
      </c>
      <c r="D321">
        <f>IF(A321=0,0,+spisak!C$4)</f>
        <v>0</v>
      </c>
      <c r="E321" s="158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39">
        <f t="shared" ref="N321" si="352">+IF(A321=0,0,"2016-procena")</f>
        <v>0</v>
      </c>
      <c r="O321" s="121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0">
        <f>IF(A322=0,0,+spisak!A$4)</f>
        <v>0</v>
      </c>
      <c r="D322">
        <f>IF(A322=0,0,+spisak!C$4)</f>
        <v>0</v>
      </c>
      <c r="E322" s="158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39">
        <f t="shared" ref="N322" si="353">+IF(A322=0,0,"2017")</f>
        <v>0</v>
      </c>
      <c r="O322" s="121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0">
        <f>IF(A323=0,0,+spisak!A$4)</f>
        <v>0</v>
      </c>
      <c r="D323">
        <f>IF(A323=0,0,+spisak!C$4)</f>
        <v>0</v>
      </c>
      <c r="E323" s="158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39">
        <f t="shared" ref="N323" si="354">+IF(A323=0,0,"2018")</f>
        <v>0</v>
      </c>
      <c r="O323" s="121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0">
        <f>IF(A324=0,0,+spisak!A$4)</f>
        <v>0</v>
      </c>
      <c r="D324">
        <f>IF(A324=0,0,+spisak!C$4)</f>
        <v>0</v>
      </c>
      <c r="E324" s="158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39">
        <f t="shared" ref="N324" si="355">+IF(A324=0,0,"2019")</f>
        <v>0</v>
      </c>
      <c r="O324" s="121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0">
        <f>IF(A325=0,0,+spisak!A$4)</f>
        <v>0</v>
      </c>
      <c r="D325">
        <f>IF(A325=0,0,+spisak!C$4)</f>
        <v>0</v>
      </c>
      <c r="E325" s="158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39">
        <f t="shared" ref="N325" si="356">+IF(A325=0,0,"nakon 2019")</f>
        <v>0</v>
      </c>
      <c r="O325" s="121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0">
        <f>IF(A326=0,0,+spisak!A$4)</f>
        <v>0</v>
      </c>
      <c r="D326">
        <f>IF(A326=0,0,+spisak!C$4)</f>
        <v>0</v>
      </c>
      <c r="E326" s="158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39">
        <f t="shared" ref="N326" si="357">+IF(A326=0,0,"do 2015")</f>
        <v>0</v>
      </c>
      <c r="O326" s="121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0">
        <f>IF(A327=0,0,+spisak!A$4)</f>
        <v>0</v>
      </c>
      <c r="D327">
        <f>IF(A327=0,0,+spisak!C$4)</f>
        <v>0</v>
      </c>
      <c r="E327" s="158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39">
        <f t="shared" ref="N327" si="358">+IF(A327=0,0,"2016-plan")</f>
        <v>0</v>
      </c>
      <c r="O327" s="121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0">
        <f>IF(A328=0,0,+spisak!A$4)</f>
        <v>0</v>
      </c>
      <c r="D328">
        <f>IF(A328=0,0,+spisak!C$4)</f>
        <v>0</v>
      </c>
      <c r="E328" s="158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39">
        <f t="shared" ref="N328" si="360">+IF(A328=0,0,"2016-procena")</f>
        <v>0</v>
      </c>
      <c r="O328" s="121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0">
        <f>IF(A329=0,0,+spisak!A$4)</f>
        <v>0</v>
      </c>
      <c r="D329">
        <f>IF(A329=0,0,+spisak!C$4)</f>
        <v>0</v>
      </c>
      <c r="E329" s="158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39">
        <f t="shared" ref="N329" si="361">+IF(A329=0,0,"2017")</f>
        <v>0</v>
      </c>
      <c r="O329" s="121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0">
        <f>IF(A330=0,0,+spisak!A$4)</f>
        <v>0</v>
      </c>
      <c r="D330">
        <f>IF(A330=0,0,+spisak!C$4)</f>
        <v>0</v>
      </c>
      <c r="E330" s="158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39">
        <f t="shared" ref="N330" si="362">+IF(A330=0,0,"2018")</f>
        <v>0</v>
      </c>
      <c r="O330" s="121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0">
        <f>IF(A331=0,0,+spisak!A$4)</f>
        <v>0</v>
      </c>
      <c r="D331">
        <f>IF(A331=0,0,+spisak!C$4)</f>
        <v>0</v>
      </c>
      <c r="E331" s="158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39">
        <f t="shared" ref="N331" si="363">+IF(A331=0,0,"2019")</f>
        <v>0</v>
      </c>
      <c r="O331" s="121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0">
        <f>IF(A332=0,0,+spisak!A$4)</f>
        <v>0</v>
      </c>
      <c r="D332">
        <f>IF(A332=0,0,+spisak!C$4)</f>
        <v>0</v>
      </c>
      <c r="E332" s="158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39">
        <f t="shared" ref="N332" si="364">+IF(A332=0,0,"nakon 2019")</f>
        <v>0</v>
      </c>
      <c r="O332" s="121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0">
        <f>IF(A333=0,0,+spisak!A$4)</f>
        <v>0</v>
      </c>
      <c r="D333">
        <f>IF(A333=0,0,+spisak!C$4)</f>
        <v>0</v>
      </c>
      <c r="E333" s="158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39">
        <f t="shared" ref="N333" si="365">+IF(A333=0,0,"do 2015")</f>
        <v>0</v>
      </c>
      <c r="O333" s="121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0">
        <f>IF(A334=0,0,+spisak!A$4)</f>
        <v>0</v>
      </c>
      <c r="D334">
        <f>IF(A334=0,0,+spisak!C$4)</f>
        <v>0</v>
      </c>
      <c r="E334" s="158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39">
        <f t="shared" ref="N334" si="367">+IF(A334=0,0,"2016-plan")</f>
        <v>0</v>
      </c>
      <c r="O334" s="121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0">
        <f>IF(A335=0,0,+spisak!A$4)</f>
        <v>0</v>
      </c>
      <c r="D335">
        <f>IF(A335=0,0,+spisak!C$4)</f>
        <v>0</v>
      </c>
      <c r="E335" s="158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39">
        <f t="shared" ref="N335" si="368">+IF(A335=0,0,"2016-procena")</f>
        <v>0</v>
      </c>
      <c r="O335" s="121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0">
        <f>IF(A336=0,0,+spisak!A$4)</f>
        <v>0</v>
      </c>
      <c r="D336">
        <f>IF(A336=0,0,+spisak!C$4)</f>
        <v>0</v>
      </c>
      <c r="E336" s="158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39">
        <f t="shared" ref="N336" si="369">+IF(A336=0,0,"2017")</f>
        <v>0</v>
      </c>
      <c r="O336" s="121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0">
        <f>IF(A337=0,0,+spisak!A$4)</f>
        <v>0</v>
      </c>
      <c r="D337">
        <f>IF(A337=0,0,+spisak!C$4)</f>
        <v>0</v>
      </c>
      <c r="E337" s="158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39">
        <f t="shared" ref="N337" si="370">+IF(A337=0,0,"2018")</f>
        <v>0</v>
      </c>
      <c r="O337" s="121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0">
        <f>IF(A338=0,0,+spisak!A$4)</f>
        <v>0</v>
      </c>
      <c r="D338">
        <f>IF(A338=0,0,+spisak!C$4)</f>
        <v>0</v>
      </c>
      <c r="E338" s="158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39">
        <f t="shared" ref="N338" si="371">+IF(A338=0,0,"2019")</f>
        <v>0</v>
      </c>
      <c r="O338" s="121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0">
        <f>IF(A339=0,0,+spisak!A$4)</f>
        <v>0</v>
      </c>
      <c r="D339">
        <f>IF(A339=0,0,+spisak!C$4)</f>
        <v>0</v>
      </c>
      <c r="E339" s="158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39">
        <f t="shared" ref="N339" si="372">+IF(A339=0,0,"nakon 2019")</f>
        <v>0</v>
      </c>
      <c r="O339" s="121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0">
        <f>IF(A340=0,0,+spisak!A$4)</f>
        <v>0</v>
      </c>
      <c r="D340">
        <f>IF(A340=0,0,+spisak!C$4)</f>
        <v>0</v>
      </c>
      <c r="E340" s="158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39">
        <f t="shared" ref="N340" si="373">+IF(A340=0,0,"do 2015")</f>
        <v>0</v>
      </c>
      <c r="O340" s="121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0">
        <f>IF(A341=0,0,+spisak!A$4)</f>
        <v>0</v>
      </c>
      <c r="D341">
        <f>IF(A341=0,0,+spisak!C$4)</f>
        <v>0</v>
      </c>
      <c r="E341" s="158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39">
        <f t="shared" ref="N341" si="375">+IF(A341=0,0,"2016-plan")</f>
        <v>0</v>
      </c>
      <c r="O341" s="121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0">
        <f>IF(A342=0,0,+spisak!A$4)</f>
        <v>0</v>
      </c>
      <c r="D342">
        <f>IF(A342=0,0,+spisak!C$4)</f>
        <v>0</v>
      </c>
      <c r="E342" s="158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39">
        <f t="shared" ref="N342" si="376">+IF(A342=0,0,"2016-procena")</f>
        <v>0</v>
      </c>
      <c r="O342" s="121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0">
        <f>IF(A343=0,0,+spisak!A$4)</f>
        <v>0</v>
      </c>
      <c r="D343">
        <f>IF(A343=0,0,+spisak!C$4)</f>
        <v>0</v>
      </c>
      <c r="E343" s="158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39">
        <f t="shared" ref="N343" si="377">+IF(A343=0,0,"2017")</f>
        <v>0</v>
      </c>
      <c r="O343" s="121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0">
        <f>IF(A344=0,0,+spisak!A$4)</f>
        <v>0</v>
      </c>
      <c r="D344">
        <f>IF(A344=0,0,+spisak!C$4)</f>
        <v>0</v>
      </c>
      <c r="E344" s="158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39">
        <f t="shared" ref="N344" si="378">+IF(A344=0,0,"2018")</f>
        <v>0</v>
      </c>
      <c r="O344" s="121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0">
        <f>IF(A345=0,0,+spisak!A$4)</f>
        <v>0</v>
      </c>
      <c r="D345">
        <f>IF(A345=0,0,+spisak!C$4)</f>
        <v>0</v>
      </c>
      <c r="E345" s="158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39">
        <f t="shared" ref="N345" si="379">+IF(A345=0,0,"2019")</f>
        <v>0</v>
      </c>
      <c r="O345" s="121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0">
        <f>IF(A346=0,0,+spisak!A$4)</f>
        <v>0</v>
      </c>
      <c r="D346">
        <f>IF(A346=0,0,+spisak!C$4)</f>
        <v>0</v>
      </c>
      <c r="E346" s="158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39">
        <f t="shared" ref="N346" si="380">+IF(A346=0,0,"nakon 2019")</f>
        <v>0</v>
      </c>
      <c r="O346" s="121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0">
        <f>IF(A347=0,0,+spisak!A$4)</f>
        <v>0</v>
      </c>
      <c r="D347">
        <f>IF(A347=0,0,+spisak!C$4)</f>
        <v>0</v>
      </c>
      <c r="E347" s="158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39">
        <f t="shared" ref="N347" si="381">+IF(A347=0,0,"do 2015")</f>
        <v>0</v>
      </c>
      <c r="O347" s="121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0">
        <f>IF(A348=0,0,+spisak!A$4)</f>
        <v>0</v>
      </c>
      <c r="D348">
        <f>IF(A348=0,0,+spisak!C$4)</f>
        <v>0</v>
      </c>
      <c r="E348" s="158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39">
        <f t="shared" ref="N348" si="382">+IF(A348=0,0,"2016-plan")</f>
        <v>0</v>
      </c>
      <c r="O348" s="121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0">
        <f>IF(A349=0,0,+spisak!A$4)</f>
        <v>0</v>
      </c>
      <c r="D349">
        <f>IF(A349=0,0,+spisak!C$4)</f>
        <v>0</v>
      </c>
      <c r="E349" s="158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39">
        <f t="shared" ref="N349" si="384">+IF(A349=0,0,"2016-procena")</f>
        <v>0</v>
      </c>
      <c r="O349" s="121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0">
        <f>IF(A350=0,0,+spisak!A$4)</f>
        <v>0</v>
      </c>
      <c r="D350">
        <f>IF(A350=0,0,+spisak!C$4)</f>
        <v>0</v>
      </c>
      <c r="E350" s="158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39">
        <f t="shared" ref="N350" si="385">+IF(A350=0,0,"2017")</f>
        <v>0</v>
      </c>
      <c r="O350" s="121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0">
        <f>IF(A351=0,0,+spisak!A$4)</f>
        <v>0</v>
      </c>
      <c r="D351">
        <f>IF(A351=0,0,+spisak!C$4)</f>
        <v>0</v>
      </c>
      <c r="E351" s="158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39">
        <f t="shared" ref="N351" si="386">+IF(A351=0,0,"2018")</f>
        <v>0</v>
      </c>
      <c r="O351" s="121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0">
        <f>IF(A352=0,0,+spisak!A$4)</f>
        <v>0</v>
      </c>
      <c r="D352">
        <f>IF(A352=0,0,+spisak!C$4)</f>
        <v>0</v>
      </c>
      <c r="E352" s="158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39">
        <f t="shared" ref="N352" si="387">+IF(A352=0,0,"2019")</f>
        <v>0</v>
      </c>
      <c r="O352" s="121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0">
        <f>IF(A353=0,0,+spisak!A$4)</f>
        <v>0</v>
      </c>
      <c r="D353">
        <f>IF(A353=0,0,+spisak!C$4)</f>
        <v>0</v>
      </c>
      <c r="E353" s="158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39">
        <f t="shared" ref="N353" si="388">+IF(A353=0,0,"nakon 2019")</f>
        <v>0</v>
      </c>
      <c r="O353" s="121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0">
        <f>IF(A354=0,0,+spisak!A$4)</f>
        <v>0</v>
      </c>
      <c r="D354">
        <f>IF(A354=0,0,+spisak!C$4)</f>
        <v>0</v>
      </c>
      <c r="E354" s="158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39">
        <f t="shared" ref="N354" si="389">+IF(A354=0,0,"do 2015")</f>
        <v>0</v>
      </c>
      <c r="O354" s="121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0">
        <f>IF(A355=0,0,+spisak!A$4)</f>
        <v>0</v>
      </c>
      <c r="D355">
        <f>IF(A355=0,0,+spisak!C$4)</f>
        <v>0</v>
      </c>
      <c r="E355" s="158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39">
        <f t="shared" ref="N355" si="390">+IF(A355=0,0,"2016-plan")</f>
        <v>0</v>
      </c>
      <c r="O355" s="121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0">
        <f>IF(A356=0,0,+spisak!A$4)</f>
        <v>0</v>
      </c>
      <c r="D356">
        <f>IF(A356=0,0,+spisak!C$4)</f>
        <v>0</v>
      </c>
      <c r="E356" s="158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39">
        <f t="shared" ref="N356" si="391">+IF(A356=0,0,"2016-procena")</f>
        <v>0</v>
      </c>
      <c r="O356" s="121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0">
        <f>IF(A357=0,0,+spisak!A$4)</f>
        <v>0</v>
      </c>
      <c r="D357">
        <f>IF(A357=0,0,+spisak!C$4)</f>
        <v>0</v>
      </c>
      <c r="E357" s="158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39">
        <f t="shared" ref="N357" si="392">+IF(A357=0,0,"2017")</f>
        <v>0</v>
      </c>
      <c r="O357" s="121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0">
        <f>IF(A358=0,0,+spisak!A$4)</f>
        <v>0</v>
      </c>
      <c r="D358">
        <f>IF(A358=0,0,+spisak!C$4)</f>
        <v>0</v>
      </c>
      <c r="E358" s="158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39">
        <f t="shared" ref="N358" si="393">+IF(A358=0,0,"2018")</f>
        <v>0</v>
      </c>
      <c r="O358" s="121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0">
        <f>IF(A359=0,0,+spisak!A$4)</f>
        <v>0</v>
      </c>
      <c r="D359">
        <f>IF(A359=0,0,+spisak!C$4)</f>
        <v>0</v>
      </c>
      <c r="E359" s="158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39">
        <f t="shared" ref="N359" si="394">+IF(A359=0,0,"2019")</f>
        <v>0</v>
      </c>
      <c r="O359" s="121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0">
        <f>IF(A360=0,0,+spisak!A$4)</f>
        <v>0</v>
      </c>
      <c r="D360">
        <f>IF(A360=0,0,+spisak!C$4)</f>
        <v>0</v>
      </c>
      <c r="E360" s="158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39">
        <f t="shared" ref="N360" si="395">+IF(A360=0,0,"nakon 2019")</f>
        <v>0</v>
      </c>
      <c r="O360" s="121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0">
        <f>IF(A361=0,0,+spisak!A$4)</f>
        <v>0</v>
      </c>
      <c r="D361">
        <f>IF(A361=0,0,+spisak!C$4)</f>
        <v>0</v>
      </c>
      <c r="E361" s="158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39">
        <f t="shared" ref="N361" si="396">+IF(A361=0,0,"do 2015")</f>
        <v>0</v>
      </c>
      <c r="O361" s="121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0">
        <f>IF(A362=0,0,+spisak!A$4)</f>
        <v>0</v>
      </c>
      <c r="D362">
        <f>IF(A362=0,0,+spisak!C$4)</f>
        <v>0</v>
      </c>
      <c r="E362" s="158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39">
        <f t="shared" ref="N362" si="398">+IF(A362=0,0,"2016-plan")</f>
        <v>0</v>
      </c>
      <c r="O362" s="121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0">
        <f>IF(A363=0,0,+spisak!A$4)</f>
        <v>0</v>
      </c>
      <c r="D363">
        <f>IF(A363=0,0,+spisak!C$4)</f>
        <v>0</v>
      </c>
      <c r="E363" s="158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39">
        <f t="shared" ref="N363" si="399">+IF(A363=0,0,"2016-procena")</f>
        <v>0</v>
      </c>
      <c r="O363" s="121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0">
        <f>IF(A364=0,0,+spisak!A$4)</f>
        <v>0</v>
      </c>
      <c r="D364">
        <f>IF(A364=0,0,+spisak!C$4)</f>
        <v>0</v>
      </c>
      <c r="E364" s="158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39">
        <f t="shared" ref="N364" si="400">+IF(A364=0,0,"2017")</f>
        <v>0</v>
      </c>
      <c r="O364" s="121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0">
        <f>IF(A365=0,0,+spisak!A$4)</f>
        <v>0</v>
      </c>
      <c r="D365">
        <f>IF(A365=0,0,+spisak!C$4)</f>
        <v>0</v>
      </c>
      <c r="E365" s="158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39">
        <f t="shared" ref="N365" si="401">+IF(A365=0,0,"2018")</f>
        <v>0</v>
      </c>
      <c r="O365" s="121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0">
        <f>IF(A366=0,0,+spisak!A$4)</f>
        <v>0</v>
      </c>
      <c r="D366">
        <f>IF(A366=0,0,+spisak!C$4)</f>
        <v>0</v>
      </c>
      <c r="E366" s="158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39">
        <f t="shared" ref="N366" si="402">+IF(A366=0,0,"2019")</f>
        <v>0</v>
      </c>
      <c r="O366" s="121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0">
        <f>IF(A367=0,0,+spisak!A$4)</f>
        <v>0</v>
      </c>
      <c r="D367">
        <f>IF(A367=0,0,+spisak!C$4)</f>
        <v>0</v>
      </c>
      <c r="E367" s="158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39">
        <f t="shared" ref="N367" si="403">+IF(A367=0,0,"nakon 2019")</f>
        <v>0</v>
      </c>
      <c r="O367" s="121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0">
        <f>IF(A368=0,0,+spisak!A$4)</f>
        <v>0</v>
      </c>
      <c r="D368">
        <f>IF(A368=0,0,+spisak!C$4)</f>
        <v>0</v>
      </c>
      <c r="E368" s="158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39">
        <f t="shared" ref="N368" si="404">+IF(A368=0,0,"do 2015")</f>
        <v>0</v>
      </c>
      <c r="O368" s="121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0">
        <f>IF(A369=0,0,+spisak!A$4)</f>
        <v>0</v>
      </c>
      <c r="D369">
        <f>IF(A369=0,0,+spisak!C$4)</f>
        <v>0</v>
      </c>
      <c r="E369" s="158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39">
        <f t="shared" ref="N369" si="406">+IF(A369=0,0,"2016-plan")</f>
        <v>0</v>
      </c>
      <c r="O369" s="121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0">
        <f>IF(A370=0,0,+spisak!A$4)</f>
        <v>0</v>
      </c>
      <c r="D370">
        <f>IF(A370=0,0,+spisak!C$4)</f>
        <v>0</v>
      </c>
      <c r="E370" s="158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39">
        <f t="shared" ref="N370" si="407">+IF(A370=0,0,"2016-procena")</f>
        <v>0</v>
      </c>
      <c r="O370" s="121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0">
        <f>IF(A371=0,0,+spisak!A$4)</f>
        <v>0</v>
      </c>
      <c r="D371">
        <f>IF(A371=0,0,+spisak!C$4)</f>
        <v>0</v>
      </c>
      <c r="E371" s="158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39">
        <f t="shared" ref="N371" si="408">+IF(A371=0,0,"2017")</f>
        <v>0</v>
      </c>
      <c r="O371" s="121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0">
        <f>IF(A372=0,0,+spisak!A$4)</f>
        <v>0</v>
      </c>
      <c r="D372">
        <f>IF(A372=0,0,+spisak!C$4)</f>
        <v>0</v>
      </c>
      <c r="E372" s="158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39">
        <f t="shared" ref="N372" si="409">+IF(A372=0,0,"2018")</f>
        <v>0</v>
      </c>
      <c r="O372" s="121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0">
        <f>IF(A373=0,0,+spisak!A$4)</f>
        <v>0</v>
      </c>
      <c r="D373">
        <f>IF(A373=0,0,+spisak!C$4)</f>
        <v>0</v>
      </c>
      <c r="E373" s="158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39">
        <f t="shared" ref="N373" si="410">+IF(A373=0,0,"2019")</f>
        <v>0</v>
      </c>
      <c r="O373" s="121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0">
        <f>IF(A374=0,0,+spisak!A$4)</f>
        <v>0</v>
      </c>
      <c r="D374">
        <f>IF(A374=0,0,+spisak!C$4)</f>
        <v>0</v>
      </c>
      <c r="E374" s="158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39">
        <f t="shared" ref="N374" si="411">+IF(A374=0,0,"nakon 2019")</f>
        <v>0</v>
      </c>
      <c r="O374" s="121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0">
        <f>IF(A375=0,0,+spisak!A$4)</f>
        <v>0</v>
      </c>
      <c r="D375">
        <f>IF(A375=0,0,+spisak!C$4)</f>
        <v>0</v>
      </c>
      <c r="E375" s="158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39">
        <f t="shared" ref="N375" si="412">+IF(A375=0,0,"do 2015")</f>
        <v>0</v>
      </c>
      <c r="O375" s="121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0">
        <f>IF(A376=0,0,+spisak!A$4)</f>
        <v>0</v>
      </c>
      <c r="D376">
        <f>IF(A376=0,0,+spisak!C$4)</f>
        <v>0</v>
      </c>
      <c r="E376" s="158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39">
        <f t="shared" ref="N376" si="413">+IF(A376=0,0,"2016-plan")</f>
        <v>0</v>
      </c>
      <c r="O376" s="121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0">
        <f>IF(A377=0,0,+spisak!A$4)</f>
        <v>0</v>
      </c>
      <c r="D377">
        <f>IF(A377=0,0,+spisak!C$4)</f>
        <v>0</v>
      </c>
      <c r="E377" s="158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39">
        <f t="shared" ref="N377" si="415">+IF(A377=0,0,"2016-procena")</f>
        <v>0</v>
      </c>
      <c r="O377" s="121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0">
        <f>IF(A378=0,0,+spisak!A$4)</f>
        <v>0</v>
      </c>
      <c r="D378">
        <f>IF(A378=0,0,+spisak!C$4)</f>
        <v>0</v>
      </c>
      <c r="E378" s="158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39">
        <f t="shared" ref="N378" si="416">+IF(A378=0,0,"2017")</f>
        <v>0</v>
      </c>
      <c r="O378" s="121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0">
        <f>IF(A379=0,0,+spisak!A$4)</f>
        <v>0</v>
      </c>
      <c r="D379">
        <f>IF(A379=0,0,+spisak!C$4)</f>
        <v>0</v>
      </c>
      <c r="E379" s="158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39">
        <f t="shared" ref="N379" si="417">+IF(A379=0,0,"2018")</f>
        <v>0</v>
      </c>
      <c r="O379" s="121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0">
        <f>IF(A380=0,0,+spisak!A$4)</f>
        <v>0</v>
      </c>
      <c r="D380">
        <f>IF(A380=0,0,+spisak!C$4)</f>
        <v>0</v>
      </c>
      <c r="E380" s="158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39">
        <f t="shared" ref="N380" si="418">+IF(A380=0,0,"2019")</f>
        <v>0</v>
      </c>
      <c r="O380" s="121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0">
        <f>IF(A381=0,0,+spisak!A$4)</f>
        <v>0</v>
      </c>
      <c r="D381">
        <f>IF(A381=0,0,+spisak!C$4)</f>
        <v>0</v>
      </c>
      <c r="E381" s="158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39">
        <f t="shared" ref="N381" si="419">+IF(A381=0,0,"nakon 2019")</f>
        <v>0</v>
      </c>
      <c r="O381" s="121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0">
        <f>IF(A382=0,0,+spisak!A$4)</f>
        <v>0</v>
      </c>
      <c r="D382">
        <f>IF(A382=0,0,+spisak!C$4)</f>
        <v>0</v>
      </c>
      <c r="E382" s="158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39">
        <f t="shared" ref="N382" si="420">+IF(A382=0,0,"do 2015")</f>
        <v>0</v>
      </c>
      <c r="O382" s="121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0">
        <f>IF(A383=0,0,+spisak!A$4)</f>
        <v>0</v>
      </c>
      <c r="D383">
        <f>IF(A383=0,0,+spisak!C$4)</f>
        <v>0</v>
      </c>
      <c r="E383" s="158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39">
        <f t="shared" ref="N383" si="421">+IF(A383=0,0,"2016-plan")</f>
        <v>0</v>
      </c>
      <c r="O383" s="121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0">
        <f>IF(A384=0,0,+spisak!A$4)</f>
        <v>0</v>
      </c>
      <c r="D384">
        <f>IF(A384=0,0,+spisak!C$4)</f>
        <v>0</v>
      </c>
      <c r="E384" s="158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39">
        <f t="shared" ref="N384" si="422">+IF(A384=0,0,"2016-procena")</f>
        <v>0</v>
      </c>
      <c r="O384" s="121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0">
        <f>IF(A385=0,0,+spisak!A$4)</f>
        <v>0</v>
      </c>
      <c r="D385">
        <f>IF(A385=0,0,+spisak!C$4)</f>
        <v>0</v>
      </c>
      <c r="E385" s="158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39">
        <f t="shared" ref="N385" si="423">+IF(A385=0,0,"2017")</f>
        <v>0</v>
      </c>
      <c r="O385" s="121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0">
        <f>IF(A386=0,0,+spisak!A$4)</f>
        <v>0</v>
      </c>
      <c r="D386">
        <f>IF(A386=0,0,+spisak!C$4)</f>
        <v>0</v>
      </c>
      <c r="E386" s="158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39">
        <f t="shared" ref="N386" si="424">+IF(A386=0,0,"2018")</f>
        <v>0</v>
      </c>
      <c r="O386" s="121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0">
        <f>IF(A387=0,0,+spisak!A$4)</f>
        <v>0</v>
      </c>
      <c r="D387">
        <f>IF(A387=0,0,+spisak!C$4)</f>
        <v>0</v>
      </c>
      <c r="E387" s="158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39">
        <f t="shared" ref="N387" si="425">+IF(A387=0,0,"2019")</f>
        <v>0</v>
      </c>
      <c r="O387" s="121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0">
        <f>IF(A388=0,0,+spisak!A$4)</f>
        <v>0</v>
      </c>
      <c r="D388">
        <f>IF(A388=0,0,+spisak!C$4)</f>
        <v>0</v>
      </c>
      <c r="E388" s="158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39">
        <f t="shared" ref="N388" si="426">+IF(A388=0,0,"nakon 2019")</f>
        <v>0</v>
      </c>
      <c r="O388" s="121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0">
        <f>IF(A389=0,0,+spisak!A$4)</f>
        <v>0</v>
      </c>
      <c r="D389">
        <f>IF(A389=0,0,+spisak!C$4)</f>
        <v>0</v>
      </c>
      <c r="E389" s="158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39">
        <f t="shared" ref="N389" si="427">+IF(A389=0,0,"do 2015")</f>
        <v>0</v>
      </c>
      <c r="O389" s="121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0">
        <f>IF(A390=0,0,+spisak!A$4)</f>
        <v>0</v>
      </c>
      <c r="D390">
        <f>IF(A390=0,0,+spisak!C$4)</f>
        <v>0</v>
      </c>
      <c r="E390" s="158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39">
        <f t="shared" ref="N390" si="429">+IF(A390=0,0,"2016-plan")</f>
        <v>0</v>
      </c>
      <c r="O390" s="121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0">
        <f>IF(A391=0,0,+spisak!A$4)</f>
        <v>0</v>
      </c>
      <c r="D391">
        <f>IF(A391=0,0,+spisak!C$4)</f>
        <v>0</v>
      </c>
      <c r="E391" s="158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39">
        <f t="shared" ref="N391" si="430">+IF(A391=0,0,"2016-procena")</f>
        <v>0</v>
      </c>
      <c r="O391" s="121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0">
        <f>IF(A392=0,0,+spisak!A$4)</f>
        <v>0</v>
      </c>
      <c r="D392">
        <f>IF(A392=0,0,+spisak!C$4)</f>
        <v>0</v>
      </c>
      <c r="E392" s="158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39">
        <f t="shared" ref="N392" si="432">+IF(A392=0,0,"2017")</f>
        <v>0</v>
      </c>
      <c r="O392" s="121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0">
        <f>IF(A393=0,0,+spisak!A$4)</f>
        <v>0</v>
      </c>
      <c r="D393">
        <f>IF(A393=0,0,+spisak!C$4)</f>
        <v>0</v>
      </c>
      <c r="E393" s="158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39">
        <f t="shared" ref="N393" si="433">+IF(A393=0,0,"2018")</f>
        <v>0</v>
      </c>
      <c r="O393" s="121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0">
        <f>IF(A394=0,0,+spisak!A$4)</f>
        <v>0</v>
      </c>
      <c r="D394">
        <f>IF(A394=0,0,+spisak!C$4)</f>
        <v>0</v>
      </c>
      <c r="E394" s="158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39">
        <f t="shared" ref="N394" si="434">+IF(A394=0,0,"2019")</f>
        <v>0</v>
      </c>
      <c r="O394" s="121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0">
        <f>IF(A395=0,0,+spisak!A$4)</f>
        <v>0</v>
      </c>
      <c r="D395">
        <f>IF(A395=0,0,+spisak!C$4)</f>
        <v>0</v>
      </c>
      <c r="E395" s="158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39">
        <f t="shared" ref="N395" si="435">+IF(A395=0,0,"nakon 2019")</f>
        <v>0</v>
      </c>
      <c r="O395" s="121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0">
        <f>IF(A396=0,0,+spisak!A$4)</f>
        <v>0</v>
      </c>
      <c r="D396">
        <f>IF(A396=0,0,+spisak!C$4)</f>
        <v>0</v>
      </c>
      <c r="E396" s="158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39">
        <f t="shared" ref="N396" si="436">+IF(A396=0,0,"do 2015")</f>
        <v>0</v>
      </c>
      <c r="O396" s="121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0">
        <f>IF(A397=0,0,+spisak!A$4)</f>
        <v>0</v>
      </c>
      <c r="D397">
        <f>IF(A397=0,0,+spisak!C$4)</f>
        <v>0</v>
      </c>
      <c r="E397" s="158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39">
        <f t="shared" ref="N397" si="438">+IF(A397=0,0,"2016-plan")</f>
        <v>0</v>
      </c>
      <c r="O397" s="121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0">
        <f>IF(A398=0,0,+spisak!A$4)</f>
        <v>0</v>
      </c>
      <c r="D398">
        <f>IF(A398=0,0,+spisak!C$4)</f>
        <v>0</v>
      </c>
      <c r="E398" s="158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39">
        <f t="shared" ref="N398" si="439">+IF(A398=0,0,"2016-procena")</f>
        <v>0</v>
      </c>
      <c r="O398" s="121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0">
        <f>IF(A399=0,0,+spisak!A$4)</f>
        <v>0</v>
      </c>
      <c r="D399">
        <f>IF(A399=0,0,+spisak!C$4)</f>
        <v>0</v>
      </c>
      <c r="E399" s="158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39">
        <f t="shared" ref="N399" si="440">+IF(A399=0,0,"2017")</f>
        <v>0</v>
      </c>
      <c r="O399" s="121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0">
        <f>IF(A400=0,0,+spisak!A$4)</f>
        <v>0</v>
      </c>
      <c r="D400">
        <f>IF(A400=0,0,+spisak!C$4)</f>
        <v>0</v>
      </c>
      <c r="E400" s="158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39">
        <f t="shared" ref="N400" si="441">+IF(A400=0,0,"2018")</f>
        <v>0</v>
      </c>
      <c r="O400" s="121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0">
        <f>IF(A401=0,0,+spisak!A$4)</f>
        <v>0</v>
      </c>
      <c r="D401">
        <f>IF(A401=0,0,+spisak!C$4)</f>
        <v>0</v>
      </c>
      <c r="E401" s="158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39">
        <f t="shared" ref="N401" si="442">+IF(A401=0,0,"2019")</f>
        <v>0</v>
      </c>
      <c r="O401" s="121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0">
        <f>IF(A402=0,0,+spisak!A$4)</f>
        <v>0</v>
      </c>
      <c r="D402">
        <f>IF(A402=0,0,+spisak!C$4)</f>
        <v>0</v>
      </c>
      <c r="E402" s="158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39">
        <f t="shared" ref="N402" si="443">+IF(A402=0,0,"nakon 2019")</f>
        <v>0</v>
      </c>
      <c r="O402" s="121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0">
        <f>IF(A403=0,0,+spisak!A$4)</f>
        <v>0</v>
      </c>
      <c r="D403">
        <f>IF(A403=0,0,+spisak!C$4)</f>
        <v>0</v>
      </c>
      <c r="E403" s="158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39">
        <f t="shared" ref="N403" si="444">+IF(A403=0,0,"do 2015")</f>
        <v>0</v>
      </c>
      <c r="O403" s="121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0">
        <f>IF(A404=0,0,+spisak!A$4)</f>
        <v>0</v>
      </c>
      <c r="D404">
        <f>IF(A404=0,0,+spisak!C$4)</f>
        <v>0</v>
      </c>
      <c r="E404" s="158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39">
        <f t="shared" ref="N404" si="445">+IF(A404=0,0,"2016-plan")</f>
        <v>0</v>
      </c>
      <c r="O404" s="121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0">
        <f>IF(A405=0,0,+spisak!A$4)</f>
        <v>0</v>
      </c>
      <c r="D405">
        <f>IF(A405=0,0,+spisak!C$4)</f>
        <v>0</v>
      </c>
      <c r="E405" s="158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39">
        <f t="shared" ref="N405" si="447">+IF(A405=0,0,"2016-procena")</f>
        <v>0</v>
      </c>
      <c r="O405" s="121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0">
        <f>IF(A406=0,0,+spisak!A$4)</f>
        <v>0</v>
      </c>
      <c r="D406">
        <f>IF(A406=0,0,+spisak!C$4)</f>
        <v>0</v>
      </c>
      <c r="E406" s="158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39">
        <f t="shared" ref="N406" si="448">+IF(A406=0,0,"2017")</f>
        <v>0</v>
      </c>
      <c r="O406" s="121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0">
        <f>IF(A407=0,0,+spisak!A$4)</f>
        <v>0</v>
      </c>
      <c r="D407">
        <f>IF(A407=0,0,+spisak!C$4)</f>
        <v>0</v>
      </c>
      <c r="E407" s="158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39">
        <f t="shared" ref="N407" si="449">+IF(A407=0,0,"2018")</f>
        <v>0</v>
      </c>
      <c r="O407" s="121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0">
        <f>IF(A408=0,0,+spisak!A$4)</f>
        <v>0</v>
      </c>
      <c r="D408">
        <f>IF(A408=0,0,+spisak!C$4)</f>
        <v>0</v>
      </c>
      <c r="E408" s="158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39">
        <f t="shared" ref="N408" si="450">+IF(A408=0,0,"2019")</f>
        <v>0</v>
      </c>
      <c r="O408" s="121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0">
        <f>IF(A409=0,0,+spisak!A$4)</f>
        <v>0</v>
      </c>
      <c r="D409">
        <f>IF(A409=0,0,+spisak!C$4)</f>
        <v>0</v>
      </c>
      <c r="E409" s="158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39">
        <f t="shared" ref="N409" si="451">+IF(A409=0,0,"nakon 2019")</f>
        <v>0</v>
      </c>
      <c r="O409" s="121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0">
        <f>IF(A410=0,0,+spisak!A$4)</f>
        <v>0</v>
      </c>
      <c r="D410">
        <f>IF(A410=0,0,+spisak!C$4)</f>
        <v>0</v>
      </c>
      <c r="E410" s="158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39">
        <f t="shared" ref="N410" si="452">+IF(A410=0,0,"do 2015")</f>
        <v>0</v>
      </c>
      <c r="O410" s="121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0">
        <f>IF(A411=0,0,+spisak!A$4)</f>
        <v>0</v>
      </c>
      <c r="D411">
        <f>IF(A411=0,0,+spisak!C$4)</f>
        <v>0</v>
      </c>
      <c r="E411" s="158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39">
        <f t="shared" ref="N411" si="453">+IF(A411=0,0,"2016-plan")</f>
        <v>0</v>
      </c>
      <c r="O411" s="121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0">
        <f>IF(A412=0,0,+spisak!A$4)</f>
        <v>0</v>
      </c>
      <c r="D412">
        <f>IF(A412=0,0,+spisak!C$4)</f>
        <v>0</v>
      </c>
      <c r="E412" s="158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39">
        <f t="shared" ref="N412" si="454">+IF(A412=0,0,"2016-procena")</f>
        <v>0</v>
      </c>
      <c r="O412" s="121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0">
        <f>IF(A413=0,0,+spisak!A$4)</f>
        <v>0</v>
      </c>
      <c r="D413">
        <f>IF(A413=0,0,+spisak!C$4)</f>
        <v>0</v>
      </c>
      <c r="E413" s="158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39">
        <f t="shared" ref="N413" si="455">+IF(A413=0,0,"2017")</f>
        <v>0</v>
      </c>
      <c r="O413" s="121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0">
        <f>IF(A414=0,0,+spisak!A$4)</f>
        <v>0</v>
      </c>
      <c r="D414">
        <f>IF(A414=0,0,+spisak!C$4)</f>
        <v>0</v>
      </c>
      <c r="E414" s="158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39">
        <f t="shared" ref="N414" si="456">+IF(A414=0,0,"2018")</f>
        <v>0</v>
      </c>
      <c r="O414" s="121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0">
        <f>IF(A415=0,0,+spisak!A$4)</f>
        <v>0</v>
      </c>
      <c r="D415">
        <f>IF(A415=0,0,+spisak!C$4)</f>
        <v>0</v>
      </c>
      <c r="E415" s="158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39">
        <f t="shared" ref="N415" si="457">+IF(A415=0,0,"2019")</f>
        <v>0</v>
      </c>
      <c r="O415" s="121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0">
        <f>IF(A416=0,0,+spisak!A$4)</f>
        <v>0</v>
      </c>
      <c r="D416">
        <f>IF(A416=0,0,+spisak!C$4)</f>
        <v>0</v>
      </c>
      <c r="E416" s="158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39">
        <f t="shared" ref="N416" si="458">+IF(A416=0,0,"nakon 2019")</f>
        <v>0</v>
      </c>
      <c r="O416" s="121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0">
        <f>IF(A417=0,0,+spisak!A$4)</f>
        <v>0</v>
      </c>
      <c r="D417">
        <f>IF(A417=0,0,+spisak!C$4)</f>
        <v>0</v>
      </c>
      <c r="E417" s="158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39">
        <f t="shared" ref="N417" si="459">+IF(A417=0,0,"do 2015")</f>
        <v>0</v>
      </c>
      <c r="O417" s="121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0">
        <f>IF(A418=0,0,+spisak!A$4)</f>
        <v>0</v>
      </c>
      <c r="D418">
        <f>IF(A418=0,0,+spisak!C$4)</f>
        <v>0</v>
      </c>
      <c r="E418" s="158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39">
        <f t="shared" ref="N418" si="461">+IF(A418=0,0,"2016-plan")</f>
        <v>0</v>
      </c>
      <c r="O418" s="121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0">
        <f>IF(A419=0,0,+spisak!A$4)</f>
        <v>0</v>
      </c>
      <c r="D419">
        <f>IF(A419=0,0,+spisak!C$4)</f>
        <v>0</v>
      </c>
      <c r="E419" s="158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39">
        <f t="shared" ref="N419" si="462">+IF(A419=0,0,"2016-procena")</f>
        <v>0</v>
      </c>
      <c r="O419" s="121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0">
        <f>IF(A420=0,0,+spisak!A$4)</f>
        <v>0</v>
      </c>
      <c r="D420">
        <f>IF(A420=0,0,+spisak!C$4)</f>
        <v>0</v>
      </c>
      <c r="E420" s="158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39">
        <f t="shared" ref="N420" si="463">+IF(A420=0,0,"2017")</f>
        <v>0</v>
      </c>
      <c r="O420" s="121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0">
        <f>IF(A421=0,0,+spisak!A$4)</f>
        <v>0</v>
      </c>
      <c r="D421">
        <f>IF(A421=0,0,+spisak!C$4)</f>
        <v>0</v>
      </c>
      <c r="E421" s="158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39">
        <f t="shared" ref="N421" si="464">+IF(A421=0,0,"2018")</f>
        <v>0</v>
      </c>
      <c r="O421" s="121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0">
        <f>IF(A422=0,0,+spisak!A$4)</f>
        <v>0</v>
      </c>
      <c r="D422">
        <f>IF(A422=0,0,+spisak!C$4)</f>
        <v>0</v>
      </c>
      <c r="E422" s="158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39">
        <f t="shared" ref="N422" si="465">+IF(A422=0,0,"2019")</f>
        <v>0</v>
      </c>
      <c r="O422" s="121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0">
        <f>IF(A423=0,0,+spisak!A$4)</f>
        <v>0</v>
      </c>
      <c r="D423">
        <f>IF(A423=0,0,+spisak!C$4)</f>
        <v>0</v>
      </c>
      <c r="E423" s="158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39">
        <f t="shared" ref="N423" si="466">+IF(A423=0,0,"nakon 2019")</f>
        <v>0</v>
      </c>
      <c r="O423" s="121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0">
        <f>IF(A424=0,0,+spisak!A$4)</f>
        <v>0</v>
      </c>
      <c r="D424">
        <f>IF(A424=0,0,+spisak!C$4)</f>
        <v>0</v>
      </c>
      <c r="E424" s="158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39">
        <f t="shared" ref="N424" si="467">+IF(A424=0,0,"do 2015")</f>
        <v>0</v>
      </c>
      <c r="O424" s="121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0">
        <f>IF(A425=0,0,+spisak!A$4)</f>
        <v>0</v>
      </c>
      <c r="D425">
        <f>IF(A425=0,0,+spisak!C$4)</f>
        <v>0</v>
      </c>
      <c r="E425" s="158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39">
        <f t="shared" ref="N425" si="469">+IF(A425=0,0,"2016-plan")</f>
        <v>0</v>
      </c>
      <c r="O425" s="121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0">
        <f>IF(A426=0,0,+spisak!A$4)</f>
        <v>0</v>
      </c>
      <c r="D426">
        <f>IF(A426=0,0,+spisak!C$4)</f>
        <v>0</v>
      </c>
      <c r="E426" s="158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39">
        <f t="shared" ref="N426" si="470">+IF(A426=0,0,"2016-procena")</f>
        <v>0</v>
      </c>
      <c r="O426" s="121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0">
        <f>IF(A427=0,0,+spisak!A$4)</f>
        <v>0</v>
      </c>
      <c r="D427">
        <f>IF(A427=0,0,+spisak!C$4)</f>
        <v>0</v>
      </c>
      <c r="E427" s="158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39">
        <f t="shared" ref="N427" si="471">+IF(A427=0,0,"2017")</f>
        <v>0</v>
      </c>
      <c r="O427" s="121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0">
        <f>IF(A428=0,0,+spisak!A$4)</f>
        <v>0</v>
      </c>
      <c r="D428">
        <f>IF(A428=0,0,+spisak!C$4)</f>
        <v>0</v>
      </c>
      <c r="E428" s="158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39">
        <f t="shared" ref="N428" si="472">+IF(A428=0,0,"2018")</f>
        <v>0</v>
      </c>
      <c r="O428" s="121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0">
        <f>IF(A429=0,0,+spisak!A$4)</f>
        <v>0</v>
      </c>
      <c r="D429">
        <f>IF(A429=0,0,+spisak!C$4)</f>
        <v>0</v>
      </c>
      <c r="E429" s="158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39">
        <f t="shared" ref="N429" si="473">+IF(A429=0,0,"2019")</f>
        <v>0</v>
      </c>
      <c r="O429" s="121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0">
        <f>IF(A430=0,0,+spisak!A$4)</f>
        <v>0</v>
      </c>
      <c r="D430">
        <f>IF(A430=0,0,+spisak!C$4)</f>
        <v>0</v>
      </c>
      <c r="E430" s="158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39">
        <f t="shared" ref="N430" si="474">+IF(A430=0,0,"nakon 2019")</f>
        <v>0</v>
      </c>
      <c r="O430" s="121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0">
        <f>IF(A431=0,0,+spisak!A$4)</f>
        <v>0</v>
      </c>
      <c r="D431">
        <f>IF(A431=0,0,+spisak!C$4)</f>
        <v>0</v>
      </c>
      <c r="E431" s="158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39">
        <f t="shared" ref="N431" si="475">+IF(A431=0,0,"do 2015")</f>
        <v>0</v>
      </c>
      <c r="O431" s="121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0">
        <f>IF(A432=0,0,+spisak!A$4)</f>
        <v>0</v>
      </c>
      <c r="D432">
        <f>IF(A432=0,0,+spisak!C$4)</f>
        <v>0</v>
      </c>
      <c r="E432" s="158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39">
        <f t="shared" ref="N432" si="476">+IF(A432=0,0,"2016-plan")</f>
        <v>0</v>
      </c>
      <c r="O432" s="121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0">
        <f>IF(A433=0,0,+spisak!A$4)</f>
        <v>0</v>
      </c>
      <c r="D433">
        <f>IF(A433=0,0,+spisak!C$4)</f>
        <v>0</v>
      </c>
      <c r="E433" s="158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39">
        <f t="shared" ref="N433" si="478">+IF(A433=0,0,"2016-procena")</f>
        <v>0</v>
      </c>
      <c r="O433" s="121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0">
        <f>IF(A434=0,0,+spisak!A$4)</f>
        <v>0</v>
      </c>
      <c r="D434">
        <f>IF(A434=0,0,+spisak!C$4)</f>
        <v>0</v>
      </c>
      <c r="E434" s="158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39">
        <f t="shared" ref="N434" si="479">+IF(A434=0,0,"2017")</f>
        <v>0</v>
      </c>
      <c r="O434" s="121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0">
        <f>IF(A435=0,0,+spisak!A$4)</f>
        <v>0</v>
      </c>
      <c r="D435">
        <f>IF(A435=0,0,+spisak!C$4)</f>
        <v>0</v>
      </c>
      <c r="E435" s="158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39">
        <f t="shared" ref="N435" si="480">+IF(A435=0,0,"2018")</f>
        <v>0</v>
      </c>
      <c r="O435" s="121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0">
        <f>IF(A436=0,0,+spisak!A$4)</f>
        <v>0</v>
      </c>
      <c r="D436">
        <f>IF(A436=0,0,+spisak!C$4)</f>
        <v>0</v>
      </c>
      <c r="E436" s="158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39">
        <f t="shared" ref="N436" si="481">+IF(A436=0,0,"2019")</f>
        <v>0</v>
      </c>
      <c r="O436" s="121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0">
        <f>IF(A437=0,0,+spisak!A$4)</f>
        <v>0</v>
      </c>
      <c r="D437">
        <f>IF(A437=0,0,+spisak!C$4)</f>
        <v>0</v>
      </c>
      <c r="E437" s="158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39">
        <f t="shared" ref="N437" si="482">+IF(A437=0,0,"nakon 2019")</f>
        <v>0</v>
      </c>
      <c r="O437" s="121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0">
        <f>IF(A438=0,0,+spisak!A$4)</f>
        <v>0</v>
      </c>
      <c r="D438">
        <f>IF(A438=0,0,+spisak!C$4)</f>
        <v>0</v>
      </c>
      <c r="E438" s="158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39">
        <f t="shared" ref="N438" si="483">+IF(A438=0,0,"do 2015")</f>
        <v>0</v>
      </c>
      <c r="O438" s="121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0">
        <f>IF(A439=0,0,+spisak!A$4)</f>
        <v>0</v>
      </c>
      <c r="D439">
        <f>IF(A439=0,0,+spisak!C$4)</f>
        <v>0</v>
      </c>
      <c r="E439" s="158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39">
        <f t="shared" ref="N439" si="484">+IF(A439=0,0,"2016-plan")</f>
        <v>0</v>
      </c>
      <c r="O439" s="121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0">
        <f>IF(A440=0,0,+spisak!A$4)</f>
        <v>0</v>
      </c>
      <c r="D440">
        <f>IF(A440=0,0,+spisak!C$4)</f>
        <v>0</v>
      </c>
      <c r="E440" s="158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39">
        <f t="shared" ref="N440" si="485">+IF(A440=0,0,"2016-procena")</f>
        <v>0</v>
      </c>
      <c r="O440" s="121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0">
        <f>IF(A441=0,0,+spisak!A$4)</f>
        <v>0</v>
      </c>
      <c r="D441">
        <f>IF(A441=0,0,+spisak!C$4)</f>
        <v>0</v>
      </c>
      <c r="E441" s="158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39">
        <f t="shared" ref="N441" si="486">+IF(A441=0,0,"2017")</f>
        <v>0</v>
      </c>
      <c r="O441" s="121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0">
        <f>IF(A442=0,0,+spisak!A$4)</f>
        <v>0</v>
      </c>
      <c r="D442">
        <f>IF(A442=0,0,+spisak!C$4)</f>
        <v>0</v>
      </c>
      <c r="E442" s="158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39">
        <f t="shared" ref="N442" si="487">+IF(A442=0,0,"2018")</f>
        <v>0</v>
      </c>
      <c r="O442" s="121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0">
        <f>IF(A443=0,0,+spisak!A$4)</f>
        <v>0</v>
      </c>
      <c r="D443">
        <f>IF(A443=0,0,+spisak!C$4)</f>
        <v>0</v>
      </c>
      <c r="E443" s="158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39">
        <f t="shared" ref="N443" si="488">+IF(A443=0,0,"2019")</f>
        <v>0</v>
      </c>
      <c r="O443" s="121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0">
        <f>IF(A444=0,0,+spisak!A$4)</f>
        <v>0</v>
      </c>
      <c r="D444">
        <f>IF(A444=0,0,+spisak!C$4)</f>
        <v>0</v>
      </c>
      <c r="E444" s="158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39">
        <f t="shared" ref="N444" si="489">+IF(A444=0,0,"nakon 2019")</f>
        <v>0</v>
      </c>
      <c r="O444" s="121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0">
        <f>IF(A445=0,0,+spisak!A$4)</f>
        <v>0</v>
      </c>
      <c r="D445">
        <f>IF(A445=0,0,+spisak!C$4)</f>
        <v>0</v>
      </c>
      <c r="E445" s="158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39">
        <f t="shared" ref="N445" si="490">+IF(A445=0,0,"do 2015")</f>
        <v>0</v>
      </c>
      <c r="O445" s="121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0">
        <f>IF(A446=0,0,+spisak!A$4)</f>
        <v>0</v>
      </c>
      <c r="D446">
        <f>IF(A446=0,0,+spisak!C$4)</f>
        <v>0</v>
      </c>
      <c r="E446" s="158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39">
        <f t="shared" ref="N446" si="492">+IF(A446=0,0,"2016-plan")</f>
        <v>0</v>
      </c>
      <c r="O446" s="121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0">
        <f>IF(A447=0,0,+spisak!A$4)</f>
        <v>0</v>
      </c>
      <c r="D447">
        <f>IF(A447=0,0,+spisak!C$4)</f>
        <v>0</v>
      </c>
      <c r="E447" s="158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39">
        <f t="shared" ref="N447" si="493">+IF(A447=0,0,"2016-procena")</f>
        <v>0</v>
      </c>
      <c r="O447" s="121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0">
        <f>IF(A448=0,0,+spisak!A$4)</f>
        <v>0</v>
      </c>
      <c r="D448">
        <f>IF(A448=0,0,+spisak!C$4)</f>
        <v>0</v>
      </c>
      <c r="E448" s="158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39">
        <f t="shared" ref="N448" si="494">+IF(A448=0,0,"2017")</f>
        <v>0</v>
      </c>
      <c r="O448" s="121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0">
        <f>IF(A449=0,0,+spisak!A$4)</f>
        <v>0</v>
      </c>
      <c r="D449">
        <f>IF(A449=0,0,+spisak!C$4)</f>
        <v>0</v>
      </c>
      <c r="E449" s="158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39">
        <f t="shared" ref="N449" si="495">+IF(A449=0,0,"2018")</f>
        <v>0</v>
      </c>
      <c r="O449" s="121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0">
        <f>IF(A450=0,0,+spisak!A$4)</f>
        <v>0</v>
      </c>
      <c r="D450">
        <f>IF(A450=0,0,+spisak!C$4)</f>
        <v>0</v>
      </c>
      <c r="E450" s="158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39">
        <f t="shared" ref="N450" si="496">+IF(A450=0,0,"2019")</f>
        <v>0</v>
      </c>
      <c r="O450" s="121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0">
        <f>IF(A451=0,0,+spisak!A$4)</f>
        <v>0</v>
      </c>
      <c r="D451">
        <f>IF(A451=0,0,+spisak!C$4)</f>
        <v>0</v>
      </c>
      <c r="E451" s="158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39">
        <f t="shared" ref="N451" si="497">+IF(A451=0,0,"nakon 2019")</f>
        <v>0</v>
      </c>
      <c r="O451" s="121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0">
        <f>IF(A452=0,0,+spisak!A$4)</f>
        <v>0</v>
      </c>
      <c r="D452">
        <f>IF(A452=0,0,+spisak!C$4)</f>
        <v>0</v>
      </c>
      <c r="E452" s="158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39">
        <f t="shared" ref="N452" si="498">+IF(A452=0,0,"do 2015")</f>
        <v>0</v>
      </c>
      <c r="O452" s="121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0">
        <f>IF(A453=0,0,+spisak!A$4)</f>
        <v>0</v>
      </c>
      <c r="D453">
        <f>IF(A453=0,0,+spisak!C$4)</f>
        <v>0</v>
      </c>
      <c r="E453" s="158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39">
        <f t="shared" ref="N453" si="500">+IF(A453=0,0,"2016-plan")</f>
        <v>0</v>
      </c>
      <c r="O453" s="121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0">
        <f>IF(A454=0,0,+spisak!A$4)</f>
        <v>0</v>
      </c>
      <c r="D454">
        <f>IF(A454=0,0,+spisak!C$4)</f>
        <v>0</v>
      </c>
      <c r="E454" s="158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39">
        <f t="shared" ref="N454" si="501">+IF(A454=0,0,"2016-procena")</f>
        <v>0</v>
      </c>
      <c r="O454" s="121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0">
        <f>IF(A455=0,0,+spisak!A$4)</f>
        <v>0</v>
      </c>
      <c r="D455">
        <f>IF(A455=0,0,+spisak!C$4)</f>
        <v>0</v>
      </c>
      <c r="E455" s="158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39">
        <f t="shared" ref="N455" si="502">+IF(A455=0,0,"2017")</f>
        <v>0</v>
      </c>
      <c r="O455" s="121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0">
        <f>IF(A456=0,0,+spisak!A$4)</f>
        <v>0</v>
      </c>
      <c r="D456">
        <f>IF(A456=0,0,+spisak!C$4)</f>
        <v>0</v>
      </c>
      <c r="E456" s="158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39">
        <f t="shared" ref="N456" si="504">+IF(A456=0,0,"2018")</f>
        <v>0</v>
      </c>
      <c r="O456" s="121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0">
        <f>IF(A457=0,0,+spisak!A$4)</f>
        <v>0</v>
      </c>
      <c r="D457">
        <f>IF(A457=0,0,+spisak!C$4)</f>
        <v>0</v>
      </c>
      <c r="E457" s="158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39">
        <f t="shared" ref="N457" si="505">+IF(A457=0,0,"2019")</f>
        <v>0</v>
      </c>
      <c r="O457" s="121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0">
        <f>IF(A458=0,0,+spisak!A$4)</f>
        <v>0</v>
      </c>
      <c r="D458">
        <f>IF(A458=0,0,+spisak!C$4)</f>
        <v>0</v>
      </c>
      <c r="E458" s="158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39">
        <f t="shared" ref="N458" si="506">+IF(A458=0,0,"nakon 2019")</f>
        <v>0</v>
      </c>
      <c r="O458" s="121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0">
        <f>IF(A459=0,0,+spisak!A$4)</f>
        <v>0</v>
      </c>
      <c r="D459">
        <f>IF(A459=0,0,+spisak!C$4)</f>
        <v>0</v>
      </c>
      <c r="E459" s="158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39">
        <f t="shared" ref="N459" si="507">+IF(A459=0,0,"do 2015")</f>
        <v>0</v>
      </c>
      <c r="O459" s="121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0">
        <f>IF(A460=0,0,+spisak!A$4)</f>
        <v>0</v>
      </c>
      <c r="D460">
        <f>IF(A460=0,0,+spisak!C$4)</f>
        <v>0</v>
      </c>
      <c r="E460" s="158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39">
        <f t="shared" ref="N460" si="508">+IF(A460=0,0,"2016-plan")</f>
        <v>0</v>
      </c>
      <c r="O460" s="121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0">
        <f>IF(A461=0,0,+spisak!A$4)</f>
        <v>0</v>
      </c>
      <c r="D461">
        <f>IF(A461=0,0,+spisak!C$4)</f>
        <v>0</v>
      </c>
      <c r="E461" s="158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39">
        <f t="shared" ref="N461" si="510">+IF(A461=0,0,"2016-procena")</f>
        <v>0</v>
      </c>
      <c r="O461" s="121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0">
        <f>IF(A462=0,0,+spisak!A$4)</f>
        <v>0</v>
      </c>
      <c r="D462">
        <f>IF(A462=0,0,+spisak!C$4)</f>
        <v>0</v>
      </c>
      <c r="E462" s="158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39">
        <f t="shared" ref="N462" si="511">+IF(A462=0,0,"2017")</f>
        <v>0</v>
      </c>
      <c r="O462" s="121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0">
        <f>IF(A463=0,0,+spisak!A$4)</f>
        <v>0</v>
      </c>
      <c r="D463">
        <f>IF(A463=0,0,+spisak!C$4)</f>
        <v>0</v>
      </c>
      <c r="E463" s="158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39">
        <f t="shared" ref="N463" si="512">+IF(A463=0,0,"2018")</f>
        <v>0</v>
      </c>
      <c r="O463" s="121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0">
        <f>IF(A464=0,0,+spisak!A$4)</f>
        <v>0</v>
      </c>
      <c r="D464">
        <f>IF(A464=0,0,+spisak!C$4)</f>
        <v>0</v>
      </c>
      <c r="E464" s="158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39">
        <f t="shared" ref="N464" si="513">+IF(A464=0,0,"2019")</f>
        <v>0</v>
      </c>
      <c r="O464" s="121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0">
        <f>IF(A465=0,0,+spisak!A$4)</f>
        <v>0</v>
      </c>
      <c r="D465">
        <f>IF(A465=0,0,+spisak!C$4)</f>
        <v>0</v>
      </c>
      <c r="E465" s="158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39">
        <f t="shared" ref="N465" si="514">+IF(A465=0,0,"nakon 2019")</f>
        <v>0</v>
      </c>
      <c r="O465" s="121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0">
        <f>IF(A466=0,0,+spisak!A$4)</f>
        <v>0</v>
      </c>
      <c r="D466">
        <f>IF(A466=0,0,+spisak!C$4)</f>
        <v>0</v>
      </c>
      <c r="E466" s="158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39">
        <f t="shared" ref="N466" si="515">+IF(A466=0,0,"do 2015")</f>
        <v>0</v>
      </c>
      <c r="O466" s="121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0">
        <f>IF(A467=0,0,+spisak!A$4)</f>
        <v>0</v>
      </c>
      <c r="D467">
        <f>IF(A467=0,0,+spisak!C$4)</f>
        <v>0</v>
      </c>
      <c r="E467" s="158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39">
        <f t="shared" ref="N467" si="516">+IF(A467=0,0,"2016-plan")</f>
        <v>0</v>
      </c>
      <c r="O467" s="121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0">
        <f>IF(A468=0,0,+spisak!A$4)</f>
        <v>0</v>
      </c>
      <c r="D468">
        <f>IF(A468=0,0,+spisak!C$4)</f>
        <v>0</v>
      </c>
      <c r="E468" s="158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39">
        <f t="shared" ref="N468" si="517">+IF(A468=0,0,"2016-procena")</f>
        <v>0</v>
      </c>
      <c r="O468" s="121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0">
        <f>IF(A469=0,0,+spisak!A$4)</f>
        <v>0</v>
      </c>
      <c r="D469">
        <f>IF(A469=0,0,+spisak!C$4)</f>
        <v>0</v>
      </c>
      <c r="E469" s="158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39">
        <f t="shared" ref="N469" si="518">+IF(A469=0,0,"2017")</f>
        <v>0</v>
      </c>
      <c r="O469" s="121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0">
        <f>IF(A470=0,0,+spisak!A$4)</f>
        <v>0</v>
      </c>
      <c r="D470">
        <f>IF(A470=0,0,+spisak!C$4)</f>
        <v>0</v>
      </c>
      <c r="E470" s="158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39">
        <f t="shared" ref="N470" si="519">+IF(A470=0,0,"2018")</f>
        <v>0</v>
      </c>
      <c r="O470" s="121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0">
        <f>IF(A471=0,0,+spisak!A$4)</f>
        <v>0</v>
      </c>
      <c r="D471">
        <f>IF(A471=0,0,+spisak!C$4)</f>
        <v>0</v>
      </c>
      <c r="E471" s="158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39">
        <f t="shared" ref="N471" si="520">+IF(A471=0,0,"2019")</f>
        <v>0</v>
      </c>
      <c r="O471" s="121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0">
        <f>IF(A472=0,0,+spisak!A$4)</f>
        <v>0</v>
      </c>
      <c r="D472">
        <f>IF(A472=0,0,+spisak!C$4)</f>
        <v>0</v>
      </c>
      <c r="E472" s="158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39">
        <f t="shared" ref="N472" si="521">+IF(A472=0,0,"nakon 2019")</f>
        <v>0</v>
      </c>
      <c r="O472" s="121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0">
        <f>IF(A473=0,0,+spisak!A$4)</f>
        <v>0</v>
      </c>
      <c r="D473">
        <f>IF(A473=0,0,+spisak!C$4)</f>
        <v>0</v>
      </c>
      <c r="E473" s="158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39">
        <f t="shared" ref="N473" si="522">+IF(A473=0,0,"do 2015")</f>
        <v>0</v>
      </c>
      <c r="O473" s="121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0">
        <f>IF(A474=0,0,+spisak!A$4)</f>
        <v>0</v>
      </c>
      <c r="D474">
        <f>IF(A474=0,0,+spisak!C$4)</f>
        <v>0</v>
      </c>
      <c r="E474" s="158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39">
        <f t="shared" ref="N474" si="524">+IF(A474=0,0,"2016-plan")</f>
        <v>0</v>
      </c>
      <c r="O474" s="121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0">
        <f>IF(A475=0,0,+spisak!A$4)</f>
        <v>0</v>
      </c>
      <c r="D475">
        <f>IF(A475=0,0,+spisak!C$4)</f>
        <v>0</v>
      </c>
      <c r="E475" s="158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39">
        <f t="shared" ref="N475" si="525">+IF(A475=0,0,"2016-procena")</f>
        <v>0</v>
      </c>
      <c r="O475" s="121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0">
        <f>IF(A476=0,0,+spisak!A$4)</f>
        <v>0</v>
      </c>
      <c r="D476">
        <f>IF(A476=0,0,+spisak!C$4)</f>
        <v>0</v>
      </c>
      <c r="E476" s="158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39">
        <f t="shared" ref="N476" si="526">+IF(A476=0,0,"2017")</f>
        <v>0</v>
      </c>
      <c r="O476" s="121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0">
        <f>IF(A477=0,0,+spisak!A$4)</f>
        <v>0</v>
      </c>
      <c r="D477">
        <f>IF(A477=0,0,+spisak!C$4)</f>
        <v>0</v>
      </c>
      <c r="E477" s="158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39">
        <f t="shared" ref="N477" si="527">+IF(A477=0,0,"2018")</f>
        <v>0</v>
      </c>
      <c r="O477" s="121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0">
        <f>IF(A478=0,0,+spisak!A$4)</f>
        <v>0</v>
      </c>
      <c r="D478">
        <f>IF(A478=0,0,+spisak!C$4)</f>
        <v>0</v>
      </c>
      <c r="E478" s="158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39">
        <f t="shared" ref="N478" si="528">+IF(A478=0,0,"2019")</f>
        <v>0</v>
      </c>
      <c r="O478" s="121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0">
        <f>IF(A479=0,0,+spisak!A$4)</f>
        <v>0</v>
      </c>
      <c r="D479">
        <f>IF(A479=0,0,+spisak!C$4)</f>
        <v>0</v>
      </c>
      <c r="E479" s="158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39">
        <f t="shared" ref="N479" si="529">+IF(A479=0,0,"nakon 2019")</f>
        <v>0</v>
      </c>
      <c r="O479" s="121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0">
        <f>IF(A480=0,0,+spisak!A$4)</f>
        <v>0</v>
      </c>
      <c r="D480">
        <f>IF(A480=0,0,+spisak!C$4)</f>
        <v>0</v>
      </c>
      <c r="E480" s="158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39">
        <f t="shared" ref="N480" si="530">+IF(A480=0,0,"do 2015")</f>
        <v>0</v>
      </c>
      <c r="O480" s="121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0">
        <f>IF(A481=0,0,+spisak!A$4)</f>
        <v>0</v>
      </c>
      <c r="D481">
        <f>IF(A481=0,0,+spisak!C$4)</f>
        <v>0</v>
      </c>
      <c r="E481" s="158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39">
        <f t="shared" ref="N481" si="532">+IF(A481=0,0,"2016-plan")</f>
        <v>0</v>
      </c>
      <c r="O481" s="121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0">
        <f>IF(A482=0,0,+spisak!A$4)</f>
        <v>0</v>
      </c>
      <c r="D482">
        <f>IF(A482=0,0,+spisak!C$4)</f>
        <v>0</v>
      </c>
      <c r="E482" s="158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39">
        <f t="shared" ref="N482" si="533">+IF(A482=0,0,"2016-procena")</f>
        <v>0</v>
      </c>
      <c r="O482" s="121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0">
        <f>IF(A483=0,0,+spisak!A$4)</f>
        <v>0</v>
      </c>
      <c r="D483">
        <f>IF(A483=0,0,+spisak!C$4)</f>
        <v>0</v>
      </c>
      <c r="E483" s="158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39">
        <f t="shared" ref="N483" si="534">+IF(A483=0,0,"2017")</f>
        <v>0</v>
      </c>
      <c r="O483" s="121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0">
        <f>IF(A484=0,0,+spisak!A$4)</f>
        <v>0</v>
      </c>
      <c r="D484">
        <f>IF(A484=0,0,+spisak!C$4)</f>
        <v>0</v>
      </c>
      <c r="E484" s="158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39">
        <f t="shared" ref="N484" si="535">+IF(A484=0,0,"2018")</f>
        <v>0</v>
      </c>
      <c r="O484" s="121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0">
        <f>IF(A485=0,0,+spisak!A$4)</f>
        <v>0</v>
      </c>
      <c r="D485">
        <f>IF(A485=0,0,+spisak!C$4)</f>
        <v>0</v>
      </c>
      <c r="E485" s="158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39">
        <f t="shared" ref="N485" si="536">+IF(A485=0,0,"2019")</f>
        <v>0</v>
      </c>
      <c r="O485" s="121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0">
        <f>IF(A486=0,0,+spisak!A$4)</f>
        <v>0</v>
      </c>
      <c r="D486">
        <f>IF(A486=0,0,+spisak!C$4)</f>
        <v>0</v>
      </c>
      <c r="E486" s="158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39">
        <f t="shared" ref="N486" si="537">+IF(A486=0,0,"nakon 2019")</f>
        <v>0</v>
      </c>
      <c r="O486" s="121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0">
        <f>IF(A487=0,0,+spisak!A$4)</f>
        <v>0</v>
      </c>
      <c r="D487">
        <f>IF(A487=0,0,+spisak!C$4)</f>
        <v>0</v>
      </c>
      <c r="E487" s="158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39">
        <f t="shared" ref="N487" si="538">+IF(A487=0,0,"do 2015")</f>
        <v>0</v>
      </c>
      <c r="O487" s="121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0">
        <f>IF(A488=0,0,+spisak!A$4)</f>
        <v>0</v>
      </c>
      <c r="D488">
        <f>IF(A488=0,0,+spisak!C$4)</f>
        <v>0</v>
      </c>
      <c r="E488" s="158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39">
        <f t="shared" ref="N488" si="539">+IF(A488=0,0,"2016-plan")</f>
        <v>0</v>
      </c>
      <c r="O488" s="121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0">
        <f>IF(A489=0,0,+spisak!A$4)</f>
        <v>0</v>
      </c>
      <c r="D489">
        <f>IF(A489=0,0,+spisak!C$4)</f>
        <v>0</v>
      </c>
      <c r="E489" s="158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39">
        <f t="shared" ref="N489" si="541">+IF(A489=0,0,"2016-procena")</f>
        <v>0</v>
      </c>
      <c r="O489" s="121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0">
        <f>IF(A490=0,0,+spisak!A$4)</f>
        <v>0</v>
      </c>
      <c r="D490">
        <f>IF(A490=0,0,+spisak!C$4)</f>
        <v>0</v>
      </c>
      <c r="E490" s="158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39">
        <f t="shared" ref="N490" si="542">+IF(A490=0,0,"2017")</f>
        <v>0</v>
      </c>
      <c r="O490" s="121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0">
        <f>IF(A491=0,0,+spisak!A$4)</f>
        <v>0</v>
      </c>
      <c r="D491">
        <f>IF(A491=0,0,+spisak!C$4)</f>
        <v>0</v>
      </c>
      <c r="E491" s="158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39">
        <f t="shared" ref="N491" si="543">+IF(A491=0,0,"2018")</f>
        <v>0</v>
      </c>
      <c r="O491" s="121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0">
        <f>IF(A492=0,0,+spisak!A$4)</f>
        <v>0</v>
      </c>
      <c r="D492">
        <f>IF(A492=0,0,+spisak!C$4)</f>
        <v>0</v>
      </c>
      <c r="E492" s="158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39">
        <f t="shared" ref="N492" si="544">+IF(A492=0,0,"2019")</f>
        <v>0</v>
      </c>
      <c r="O492" s="121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0">
        <f>IF(A493=0,0,+spisak!A$4)</f>
        <v>0</v>
      </c>
      <c r="D493">
        <f>IF(A493=0,0,+spisak!C$4)</f>
        <v>0</v>
      </c>
      <c r="E493" s="158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39">
        <f t="shared" ref="N493" si="545">+IF(A493=0,0,"nakon 2019")</f>
        <v>0</v>
      </c>
      <c r="O493" s="121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0">
        <f>IF(A494=0,0,+spisak!A$4)</f>
        <v>0</v>
      </c>
      <c r="D494">
        <f>IF(A494=0,0,+spisak!C$4)</f>
        <v>0</v>
      </c>
      <c r="E494" s="158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39">
        <f t="shared" ref="N494" si="546">+IF(A494=0,0,"do 2015")</f>
        <v>0</v>
      </c>
      <c r="O494" s="121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0">
        <f>IF(A495=0,0,+spisak!A$4)</f>
        <v>0</v>
      </c>
      <c r="D495">
        <f>IF(A495=0,0,+spisak!C$4)</f>
        <v>0</v>
      </c>
      <c r="E495" s="158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39">
        <f t="shared" ref="N495" si="547">+IF(A495=0,0,"2016-plan")</f>
        <v>0</v>
      </c>
      <c r="O495" s="121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0">
        <f>IF(A496=0,0,+spisak!A$4)</f>
        <v>0</v>
      </c>
      <c r="D496">
        <f>IF(A496=0,0,+spisak!C$4)</f>
        <v>0</v>
      </c>
      <c r="E496" s="158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39">
        <f t="shared" ref="N496" si="548">+IF(A496=0,0,"2016-procena")</f>
        <v>0</v>
      </c>
      <c r="O496" s="121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0">
        <f>IF(A497=0,0,+spisak!A$4)</f>
        <v>0</v>
      </c>
      <c r="D497">
        <f>IF(A497=0,0,+spisak!C$4)</f>
        <v>0</v>
      </c>
      <c r="E497" s="158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39">
        <f t="shared" ref="N497" si="549">+IF(A497=0,0,"2017")</f>
        <v>0</v>
      </c>
      <c r="O497" s="121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0">
        <f>IF(A498=0,0,+spisak!A$4)</f>
        <v>0</v>
      </c>
      <c r="D498">
        <f>IF(A498=0,0,+spisak!C$4)</f>
        <v>0</v>
      </c>
      <c r="E498" s="158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39">
        <f t="shared" ref="N498" si="550">+IF(A498=0,0,"2018")</f>
        <v>0</v>
      </c>
      <c r="O498" s="121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0">
        <f>IF(A499=0,0,+spisak!A$4)</f>
        <v>0</v>
      </c>
      <c r="D499">
        <f>IF(A499=0,0,+spisak!C$4)</f>
        <v>0</v>
      </c>
      <c r="E499" s="158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39">
        <f t="shared" ref="N499" si="551">+IF(A499=0,0,"2019")</f>
        <v>0</v>
      </c>
      <c r="O499" s="121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0">
        <f>IF(A500=0,0,+spisak!A$4)</f>
        <v>0</v>
      </c>
      <c r="D500">
        <f>IF(A500=0,0,+spisak!C$4)</f>
        <v>0</v>
      </c>
      <c r="E500" s="158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39">
        <f t="shared" ref="N500" si="552">+IF(A500=0,0,"nakon 2019")</f>
        <v>0</v>
      </c>
      <c r="O500" s="121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0">
        <f>IF(A501=0,0,+spisak!A$4)</f>
        <v>0</v>
      </c>
      <c r="D501">
        <f>IF(A501=0,0,+spisak!C$4)</f>
        <v>0</v>
      </c>
      <c r="E501" s="158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39">
        <f t="shared" ref="N501" si="553">+IF(A501=0,0,"do 2015")</f>
        <v>0</v>
      </c>
      <c r="O501" s="121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0">
        <f>IF(A502=0,0,+spisak!A$4)</f>
        <v>0</v>
      </c>
      <c r="D502">
        <f>IF(A502=0,0,+spisak!C$4)</f>
        <v>0</v>
      </c>
      <c r="E502" s="158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39">
        <f t="shared" ref="N502" si="555">+IF(A502=0,0,"2016-plan")</f>
        <v>0</v>
      </c>
      <c r="O502" s="121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0">
        <f>IF(A503=0,0,+spisak!A$4)</f>
        <v>0</v>
      </c>
      <c r="D503">
        <f>IF(A503=0,0,+spisak!C$4)</f>
        <v>0</v>
      </c>
      <c r="E503" s="158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39">
        <f t="shared" ref="N503" si="556">+IF(A503=0,0,"2016-procena")</f>
        <v>0</v>
      </c>
      <c r="O503" s="121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0">
        <f>IF(A504=0,0,+spisak!A$4)</f>
        <v>0</v>
      </c>
      <c r="D504">
        <f>IF(A504=0,0,+spisak!C$4)</f>
        <v>0</v>
      </c>
      <c r="E504" s="158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39">
        <f t="shared" ref="N504" si="557">+IF(A504=0,0,"2017")</f>
        <v>0</v>
      </c>
      <c r="O504" s="121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0">
        <f>IF(A505=0,0,+spisak!A$4)</f>
        <v>0</v>
      </c>
      <c r="D505">
        <f>IF(A505=0,0,+spisak!C$4)</f>
        <v>0</v>
      </c>
      <c r="E505" s="158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39">
        <f t="shared" ref="N505" si="558">+IF(A505=0,0,"2018")</f>
        <v>0</v>
      </c>
      <c r="O505" s="121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0">
        <f>IF(A506=0,0,+spisak!A$4)</f>
        <v>0</v>
      </c>
      <c r="D506">
        <f>IF(A506=0,0,+spisak!C$4)</f>
        <v>0</v>
      </c>
      <c r="E506" s="158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39">
        <f t="shared" ref="N506" si="559">+IF(A506=0,0,"2019")</f>
        <v>0</v>
      </c>
      <c r="O506" s="121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0">
        <f>IF(A507=0,0,+spisak!A$4)</f>
        <v>0</v>
      </c>
      <c r="D507">
        <f>IF(A507=0,0,+spisak!C$4)</f>
        <v>0</v>
      </c>
      <c r="E507" s="158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39">
        <f t="shared" ref="N507" si="560">+IF(A507=0,0,"nakon 2019")</f>
        <v>0</v>
      </c>
      <c r="O507" s="121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0">
        <f>IF(A508=0,0,+spisak!A$4)</f>
        <v>0</v>
      </c>
      <c r="D508">
        <f>IF(A508=0,0,+spisak!C$4)</f>
        <v>0</v>
      </c>
      <c r="E508" s="158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39">
        <f t="shared" ref="N508" si="561">+IF(A508=0,0,"do 2015")</f>
        <v>0</v>
      </c>
      <c r="O508" s="121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0">
        <f>IF(A509=0,0,+spisak!A$4)</f>
        <v>0</v>
      </c>
      <c r="D509">
        <f>IF(A509=0,0,+spisak!C$4)</f>
        <v>0</v>
      </c>
      <c r="E509" s="158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39">
        <f t="shared" ref="N509" si="563">+IF(A509=0,0,"2016-plan")</f>
        <v>0</v>
      </c>
      <c r="O509" s="121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0">
        <f>IF(A510=0,0,+spisak!A$4)</f>
        <v>0</v>
      </c>
      <c r="D510">
        <f>IF(A510=0,0,+spisak!C$4)</f>
        <v>0</v>
      </c>
      <c r="E510" s="158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39">
        <f t="shared" ref="N510" si="564">+IF(A510=0,0,"2016-procena")</f>
        <v>0</v>
      </c>
      <c r="O510" s="121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0">
        <f>IF(A511=0,0,+spisak!A$4)</f>
        <v>0</v>
      </c>
      <c r="D511">
        <f>IF(A511=0,0,+spisak!C$4)</f>
        <v>0</v>
      </c>
      <c r="E511" s="158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39">
        <f t="shared" ref="N511" si="565">+IF(A511=0,0,"2017")</f>
        <v>0</v>
      </c>
      <c r="O511" s="121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0">
        <f>IF(A512=0,0,+spisak!A$4)</f>
        <v>0</v>
      </c>
      <c r="D512">
        <f>IF(A512=0,0,+spisak!C$4)</f>
        <v>0</v>
      </c>
      <c r="E512" s="158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39">
        <f t="shared" ref="N512" si="566">+IF(A512=0,0,"2018")</f>
        <v>0</v>
      </c>
      <c r="O512" s="121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0">
        <f>IF(A513=0,0,+spisak!A$4)</f>
        <v>0</v>
      </c>
      <c r="D513">
        <f>IF(A513=0,0,+spisak!C$4)</f>
        <v>0</v>
      </c>
      <c r="E513" s="158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39">
        <f t="shared" ref="N513" si="567">+IF(A513=0,0,"2019")</f>
        <v>0</v>
      </c>
      <c r="O513" s="121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0">
        <f>IF(A514=0,0,+spisak!A$4)</f>
        <v>0</v>
      </c>
      <c r="D514">
        <f>IF(A514=0,0,+spisak!C$4)</f>
        <v>0</v>
      </c>
      <c r="E514" s="158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39">
        <f t="shared" ref="N514" si="568">+IF(A514=0,0,"nakon 2019")</f>
        <v>0</v>
      </c>
      <c r="O514" s="121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0">
        <f>IF(A515=0,0,+spisak!A$4)</f>
        <v>0</v>
      </c>
      <c r="D515">
        <f>IF(A515=0,0,+spisak!C$4)</f>
        <v>0</v>
      </c>
      <c r="E515" s="158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39">
        <f t="shared" ref="N515" si="569">+IF(A515=0,0,"do 2015")</f>
        <v>0</v>
      </c>
      <c r="O515" s="121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0">
        <f>IF(A516=0,0,+spisak!A$4)</f>
        <v>0</v>
      </c>
      <c r="D516">
        <f>IF(A516=0,0,+spisak!C$4)</f>
        <v>0</v>
      </c>
      <c r="E516" s="158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39">
        <f t="shared" ref="N516" si="570">+IF(A516=0,0,"2016-plan")</f>
        <v>0</v>
      </c>
      <c r="O516" s="121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0">
        <f>IF(A517=0,0,+spisak!A$4)</f>
        <v>0</v>
      </c>
      <c r="D517">
        <f>IF(A517=0,0,+spisak!C$4)</f>
        <v>0</v>
      </c>
      <c r="E517" s="158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39">
        <f t="shared" ref="N517" si="572">+IF(A517=0,0,"2016-procena")</f>
        <v>0</v>
      </c>
      <c r="O517" s="121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0">
        <f>IF(A518=0,0,+spisak!A$4)</f>
        <v>0</v>
      </c>
      <c r="D518">
        <f>IF(A518=0,0,+spisak!C$4)</f>
        <v>0</v>
      </c>
      <c r="E518" s="158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39">
        <f t="shared" ref="N518" si="573">+IF(A518=0,0,"2017")</f>
        <v>0</v>
      </c>
      <c r="O518" s="121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0">
        <f>IF(A519=0,0,+spisak!A$4)</f>
        <v>0</v>
      </c>
      <c r="D519">
        <f>IF(A519=0,0,+spisak!C$4)</f>
        <v>0</v>
      </c>
      <c r="E519" s="158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39">
        <f t="shared" ref="N519" si="574">+IF(A519=0,0,"2018")</f>
        <v>0</v>
      </c>
      <c r="O519" s="121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0">
        <f>IF(A520=0,0,+spisak!A$4)</f>
        <v>0</v>
      </c>
      <c r="D520">
        <f>IF(A520=0,0,+spisak!C$4)</f>
        <v>0</v>
      </c>
      <c r="E520" s="158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39">
        <f t="shared" ref="N520" si="576">+IF(A520=0,0,"2019")</f>
        <v>0</v>
      </c>
      <c r="O520" s="121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0">
        <f>IF(A521=0,0,+spisak!A$4)</f>
        <v>0</v>
      </c>
      <c r="D521">
        <f>IF(A521=0,0,+spisak!C$4)</f>
        <v>0</v>
      </c>
      <c r="E521" s="158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39">
        <f t="shared" ref="N521" si="577">+IF(A521=0,0,"nakon 2019")</f>
        <v>0</v>
      </c>
      <c r="O521" s="121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0">
        <f>IF(A522=0,0,+spisak!A$4)</f>
        <v>0</v>
      </c>
      <c r="D522">
        <f>IF(A522=0,0,+spisak!C$4)</f>
        <v>0</v>
      </c>
      <c r="E522" s="158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39">
        <f t="shared" ref="N522" si="578">+IF(A522=0,0,"do 2015")</f>
        <v>0</v>
      </c>
      <c r="O522" s="121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0">
        <f>IF(A523=0,0,+spisak!A$4)</f>
        <v>0</v>
      </c>
      <c r="D523">
        <f>IF(A523=0,0,+spisak!C$4)</f>
        <v>0</v>
      </c>
      <c r="E523" s="158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39">
        <f t="shared" ref="N523" si="579">+IF(A523=0,0,"2016-plan")</f>
        <v>0</v>
      </c>
      <c r="O523" s="121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0">
        <f>IF(A524=0,0,+spisak!A$4)</f>
        <v>0</v>
      </c>
      <c r="D524">
        <f>IF(A524=0,0,+spisak!C$4)</f>
        <v>0</v>
      </c>
      <c r="E524" s="158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39">
        <f t="shared" ref="N524" si="580">+IF(A524=0,0,"2016-procena")</f>
        <v>0</v>
      </c>
      <c r="O524" s="121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0">
        <f>IF(A525=0,0,+spisak!A$4)</f>
        <v>0</v>
      </c>
      <c r="D525">
        <f>IF(A525=0,0,+spisak!C$4)</f>
        <v>0</v>
      </c>
      <c r="E525" s="158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39">
        <f t="shared" ref="N525" si="581">+IF(A525=0,0,"2017")</f>
        <v>0</v>
      </c>
      <c r="O525" s="121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0">
        <f>IF(A526=0,0,+spisak!A$4)</f>
        <v>0</v>
      </c>
      <c r="D526">
        <f>IF(A526=0,0,+spisak!C$4)</f>
        <v>0</v>
      </c>
      <c r="E526" s="158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39">
        <f t="shared" ref="N526" si="582">+IF(A526=0,0,"2018")</f>
        <v>0</v>
      </c>
      <c r="O526" s="121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0">
        <f>IF(A527=0,0,+spisak!A$4)</f>
        <v>0</v>
      </c>
      <c r="D527">
        <f>IF(A527=0,0,+spisak!C$4)</f>
        <v>0</v>
      </c>
      <c r="E527" s="158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39">
        <f t="shared" ref="N527" si="583">+IF(A527=0,0,"2019")</f>
        <v>0</v>
      </c>
      <c r="O527" s="121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0">
        <f>IF(A528=0,0,+spisak!A$4)</f>
        <v>0</v>
      </c>
      <c r="D528">
        <f>IF(A528=0,0,+spisak!C$4)</f>
        <v>0</v>
      </c>
      <c r="E528" s="158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39">
        <f t="shared" ref="N528" si="584">+IF(A528=0,0,"nakon 2019")</f>
        <v>0</v>
      </c>
      <c r="O528" s="121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0">
        <f>IF(A529=0,0,+spisak!A$4)</f>
        <v>0</v>
      </c>
      <c r="D529">
        <f>IF(A529=0,0,+spisak!C$4)</f>
        <v>0</v>
      </c>
      <c r="E529" s="158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39">
        <f t="shared" ref="N529" si="585">+IF(A529=0,0,"do 2015")</f>
        <v>0</v>
      </c>
      <c r="O529" s="121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0">
        <f>IF(A530=0,0,+spisak!A$4)</f>
        <v>0</v>
      </c>
      <c r="D530">
        <f>IF(A530=0,0,+spisak!C$4)</f>
        <v>0</v>
      </c>
      <c r="E530" s="158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39">
        <f t="shared" ref="N530" si="587">+IF(A530=0,0,"2016-plan")</f>
        <v>0</v>
      </c>
      <c r="O530" s="121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0">
        <f>IF(A531=0,0,+spisak!A$4)</f>
        <v>0</v>
      </c>
      <c r="D531">
        <f>IF(A531=0,0,+spisak!C$4)</f>
        <v>0</v>
      </c>
      <c r="E531" s="158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39">
        <f t="shared" ref="N531" si="588">+IF(A531=0,0,"2016-procena")</f>
        <v>0</v>
      </c>
      <c r="O531" s="121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0">
        <f>IF(A532=0,0,+spisak!A$4)</f>
        <v>0</v>
      </c>
      <c r="D532">
        <f>IF(A532=0,0,+spisak!C$4)</f>
        <v>0</v>
      </c>
      <c r="E532" s="158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39">
        <f t="shared" ref="N532" si="589">+IF(A532=0,0,"2017")</f>
        <v>0</v>
      </c>
      <c r="O532" s="121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0">
        <f>IF(A533=0,0,+spisak!A$4)</f>
        <v>0</v>
      </c>
      <c r="D533">
        <f>IF(A533=0,0,+spisak!C$4)</f>
        <v>0</v>
      </c>
      <c r="E533" s="158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39">
        <f t="shared" ref="N533" si="590">+IF(A533=0,0,"2018")</f>
        <v>0</v>
      </c>
      <c r="O533" s="121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0">
        <f>IF(A534=0,0,+spisak!A$4)</f>
        <v>0</v>
      </c>
      <c r="D534">
        <f>IF(A534=0,0,+spisak!C$4)</f>
        <v>0</v>
      </c>
      <c r="E534" s="158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39">
        <f t="shared" ref="N534" si="591">+IF(A534=0,0,"2019")</f>
        <v>0</v>
      </c>
      <c r="O534" s="121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0">
        <f>IF(A535=0,0,+spisak!A$4)</f>
        <v>0</v>
      </c>
      <c r="D535">
        <f>IF(A535=0,0,+spisak!C$4)</f>
        <v>0</v>
      </c>
      <c r="E535" s="158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39">
        <f t="shared" ref="N535" si="592">+IF(A535=0,0,"nakon 2019")</f>
        <v>0</v>
      </c>
      <c r="O535" s="121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0">
        <f>IF(A536=0,0,+spisak!A$4)</f>
        <v>0</v>
      </c>
      <c r="D536">
        <f>IF(A536=0,0,+spisak!C$4)</f>
        <v>0</v>
      </c>
      <c r="E536" s="158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39">
        <f t="shared" ref="N536" si="593">+IF(A536=0,0,"do 2015")</f>
        <v>0</v>
      </c>
      <c r="O536" s="121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0">
        <f>IF(A537=0,0,+spisak!A$4)</f>
        <v>0</v>
      </c>
      <c r="D537">
        <f>IF(A537=0,0,+spisak!C$4)</f>
        <v>0</v>
      </c>
      <c r="E537" s="158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39">
        <f t="shared" ref="N537" si="595">+IF(A537=0,0,"2016-plan")</f>
        <v>0</v>
      </c>
      <c r="O537" s="121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0">
        <f>IF(A538=0,0,+spisak!A$4)</f>
        <v>0</v>
      </c>
      <c r="D538">
        <f>IF(A538=0,0,+spisak!C$4)</f>
        <v>0</v>
      </c>
      <c r="E538" s="158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39">
        <f t="shared" ref="N538" si="596">+IF(A538=0,0,"2016-procena")</f>
        <v>0</v>
      </c>
      <c r="O538" s="121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0">
        <f>IF(A539=0,0,+spisak!A$4)</f>
        <v>0</v>
      </c>
      <c r="D539">
        <f>IF(A539=0,0,+spisak!C$4)</f>
        <v>0</v>
      </c>
      <c r="E539" s="158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39">
        <f t="shared" ref="N539" si="597">+IF(A539=0,0,"2017")</f>
        <v>0</v>
      </c>
      <c r="O539" s="121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0">
        <f>IF(A540=0,0,+spisak!A$4)</f>
        <v>0</v>
      </c>
      <c r="D540">
        <f>IF(A540=0,0,+spisak!C$4)</f>
        <v>0</v>
      </c>
      <c r="E540" s="158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39">
        <f t="shared" ref="N540" si="598">+IF(A540=0,0,"2018")</f>
        <v>0</v>
      </c>
      <c r="O540" s="121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0">
        <f>IF(A541=0,0,+spisak!A$4)</f>
        <v>0</v>
      </c>
      <c r="D541">
        <f>IF(A541=0,0,+spisak!C$4)</f>
        <v>0</v>
      </c>
      <c r="E541" s="158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39">
        <f t="shared" ref="N541" si="599">+IF(A541=0,0,"2019")</f>
        <v>0</v>
      </c>
      <c r="O541" s="121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0">
        <f>IF(A542=0,0,+spisak!A$4)</f>
        <v>0</v>
      </c>
      <c r="D542">
        <f>IF(A542=0,0,+spisak!C$4)</f>
        <v>0</v>
      </c>
      <c r="E542" s="158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39">
        <f t="shared" ref="N542" si="600">+IF(A542=0,0,"nakon 2019")</f>
        <v>0</v>
      </c>
      <c r="O542" s="121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0">
        <f>IF(A543=0,0,+spisak!A$4)</f>
        <v>0</v>
      </c>
      <c r="D543">
        <f>IF(A543=0,0,+spisak!C$4)</f>
        <v>0</v>
      </c>
      <c r="E543" s="158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39">
        <f t="shared" ref="N543" si="601">+IF(A543=0,0,"do 2015")</f>
        <v>0</v>
      </c>
      <c r="O543" s="121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0">
        <f>IF(A544=0,0,+spisak!A$4)</f>
        <v>0</v>
      </c>
      <c r="D544">
        <f>IF(A544=0,0,+spisak!C$4)</f>
        <v>0</v>
      </c>
      <c r="E544" s="158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39">
        <f t="shared" ref="N544" si="602">+IF(A544=0,0,"2016-plan")</f>
        <v>0</v>
      </c>
      <c r="O544" s="121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0">
        <f>IF(A545=0,0,+spisak!A$4)</f>
        <v>0</v>
      </c>
      <c r="D545">
        <f>IF(A545=0,0,+spisak!C$4)</f>
        <v>0</v>
      </c>
      <c r="E545" s="158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39">
        <f t="shared" ref="N545" si="604">+IF(A545=0,0,"2016-procena")</f>
        <v>0</v>
      </c>
      <c r="O545" s="121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0">
        <f>IF(A546=0,0,+spisak!A$4)</f>
        <v>0</v>
      </c>
      <c r="D546">
        <f>IF(A546=0,0,+spisak!C$4)</f>
        <v>0</v>
      </c>
      <c r="E546" s="158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39">
        <f t="shared" ref="N546" si="605">+IF(A546=0,0,"2017")</f>
        <v>0</v>
      </c>
      <c r="O546" s="121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0">
        <f>IF(A547=0,0,+spisak!A$4)</f>
        <v>0</v>
      </c>
      <c r="D547">
        <f>IF(A547=0,0,+spisak!C$4)</f>
        <v>0</v>
      </c>
      <c r="E547" s="158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39">
        <f t="shared" ref="N547" si="606">+IF(A547=0,0,"2018")</f>
        <v>0</v>
      </c>
      <c r="O547" s="121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0">
        <f>IF(A548=0,0,+spisak!A$4)</f>
        <v>0</v>
      </c>
      <c r="D548">
        <f>IF(A548=0,0,+spisak!C$4)</f>
        <v>0</v>
      </c>
      <c r="E548" s="158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39">
        <f t="shared" ref="N548" si="607">+IF(A548=0,0,"2019")</f>
        <v>0</v>
      </c>
      <c r="O548" s="121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0">
        <f>IF(A549=0,0,+spisak!A$4)</f>
        <v>0</v>
      </c>
      <c r="D549">
        <f>IF(A549=0,0,+spisak!C$4)</f>
        <v>0</v>
      </c>
      <c r="E549" s="158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39">
        <f t="shared" ref="N549" si="608">+IF(A549=0,0,"nakon 2019")</f>
        <v>0</v>
      </c>
      <c r="O549" s="121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0">
        <f>IF(A550=0,0,+spisak!A$4)</f>
        <v>0</v>
      </c>
      <c r="D550">
        <f>IF(A550=0,0,+spisak!C$4)</f>
        <v>0</v>
      </c>
      <c r="E550" s="158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39">
        <f t="shared" ref="N550" si="609">+IF(A550=0,0,"do 2015")</f>
        <v>0</v>
      </c>
      <c r="O550" s="121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0">
        <f>IF(A551=0,0,+spisak!A$4)</f>
        <v>0</v>
      </c>
      <c r="D551">
        <f>IF(A551=0,0,+spisak!C$4)</f>
        <v>0</v>
      </c>
      <c r="E551" s="158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39">
        <f t="shared" ref="N551" si="610">+IF(A551=0,0,"2016-plan")</f>
        <v>0</v>
      </c>
      <c r="O551" s="121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0">
        <f>IF(A552=0,0,+spisak!A$4)</f>
        <v>0</v>
      </c>
      <c r="D552">
        <f>IF(A552=0,0,+spisak!C$4)</f>
        <v>0</v>
      </c>
      <c r="E552" s="158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39">
        <f t="shared" ref="N552" si="611">+IF(A552=0,0,"2016-procena")</f>
        <v>0</v>
      </c>
      <c r="O552" s="121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0">
        <f>IF(A553=0,0,+spisak!A$4)</f>
        <v>0</v>
      </c>
      <c r="D553">
        <f>IF(A553=0,0,+spisak!C$4)</f>
        <v>0</v>
      </c>
      <c r="E553" s="158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39">
        <f t="shared" ref="N553" si="612">+IF(A553=0,0,"2017")</f>
        <v>0</v>
      </c>
      <c r="O553" s="121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0">
        <f>IF(A554=0,0,+spisak!A$4)</f>
        <v>0</v>
      </c>
      <c r="D554">
        <f>IF(A554=0,0,+spisak!C$4)</f>
        <v>0</v>
      </c>
      <c r="E554" s="158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39">
        <f t="shared" ref="N554" si="613">+IF(A554=0,0,"2018")</f>
        <v>0</v>
      </c>
      <c r="O554" s="121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0">
        <f>IF(A555=0,0,+spisak!A$4)</f>
        <v>0</v>
      </c>
      <c r="D555">
        <f>IF(A555=0,0,+spisak!C$4)</f>
        <v>0</v>
      </c>
      <c r="E555" s="158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39">
        <f t="shared" ref="N555" si="614">+IF(A555=0,0,"2019")</f>
        <v>0</v>
      </c>
      <c r="O555" s="121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0">
        <f>IF(A556=0,0,+spisak!A$4)</f>
        <v>0</v>
      </c>
      <c r="D556">
        <f>IF(A556=0,0,+spisak!C$4)</f>
        <v>0</v>
      </c>
      <c r="E556" s="158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39">
        <f t="shared" ref="N556" si="615">+IF(A556=0,0,"nakon 2019")</f>
        <v>0</v>
      </c>
      <c r="O556" s="121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0">
        <f>IF(A557=0,0,+spisak!A$4)</f>
        <v>0</v>
      </c>
      <c r="D557">
        <f>IF(A557=0,0,+spisak!C$4)</f>
        <v>0</v>
      </c>
      <c r="E557" s="158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39">
        <f t="shared" ref="N557" si="616">+IF(A557=0,0,"do 2015")</f>
        <v>0</v>
      </c>
      <c r="O557" s="121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0">
        <f>IF(A558=0,0,+spisak!A$4)</f>
        <v>0</v>
      </c>
      <c r="D558">
        <f>IF(A558=0,0,+spisak!C$4)</f>
        <v>0</v>
      </c>
      <c r="E558" s="158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39">
        <f t="shared" ref="N558" si="618">+IF(A558=0,0,"2016-plan")</f>
        <v>0</v>
      </c>
      <c r="O558" s="121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0">
        <f>IF(A559=0,0,+spisak!A$4)</f>
        <v>0</v>
      </c>
      <c r="D559">
        <f>IF(A559=0,0,+spisak!C$4)</f>
        <v>0</v>
      </c>
      <c r="E559" s="158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39">
        <f t="shared" ref="N559" si="619">+IF(A559=0,0,"2016-procena")</f>
        <v>0</v>
      </c>
      <c r="O559" s="121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0">
        <f>IF(A560=0,0,+spisak!A$4)</f>
        <v>0</v>
      </c>
      <c r="D560">
        <f>IF(A560=0,0,+spisak!C$4)</f>
        <v>0</v>
      </c>
      <c r="E560" s="158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39">
        <f t="shared" ref="N560" si="620">+IF(A560=0,0,"2017")</f>
        <v>0</v>
      </c>
      <c r="O560" s="121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0">
        <f>IF(A561=0,0,+spisak!A$4)</f>
        <v>0</v>
      </c>
      <c r="D561">
        <f>IF(A561=0,0,+spisak!C$4)</f>
        <v>0</v>
      </c>
      <c r="E561" s="158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39">
        <f t="shared" ref="N561" si="621">+IF(A561=0,0,"2018")</f>
        <v>0</v>
      </c>
      <c r="O561" s="121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0">
        <f>IF(A562=0,0,+spisak!A$4)</f>
        <v>0</v>
      </c>
      <c r="D562">
        <f>IF(A562=0,0,+spisak!C$4)</f>
        <v>0</v>
      </c>
      <c r="E562" s="158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39">
        <f t="shared" ref="N562" si="622">+IF(A562=0,0,"2019")</f>
        <v>0</v>
      </c>
      <c r="O562" s="121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0">
        <f>IF(A563=0,0,+spisak!A$4)</f>
        <v>0</v>
      </c>
      <c r="D563">
        <f>IF(A563=0,0,+spisak!C$4)</f>
        <v>0</v>
      </c>
      <c r="E563" s="158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39">
        <f t="shared" ref="N563" si="623">+IF(A563=0,0,"nakon 2019")</f>
        <v>0</v>
      </c>
      <c r="O563" s="121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0">
        <f>IF(A564=0,0,+spisak!A$4)</f>
        <v>0</v>
      </c>
      <c r="D564">
        <f>IF(A564=0,0,+spisak!C$4)</f>
        <v>0</v>
      </c>
      <c r="E564" s="158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39">
        <f t="shared" ref="N564" si="624">+IF(A564=0,0,"do 2015")</f>
        <v>0</v>
      </c>
      <c r="O564" s="121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0">
        <f>IF(A565=0,0,+spisak!A$4)</f>
        <v>0</v>
      </c>
      <c r="D565">
        <f>IF(A565=0,0,+spisak!C$4)</f>
        <v>0</v>
      </c>
      <c r="E565" s="158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39">
        <f t="shared" ref="N565" si="626">+IF(A565=0,0,"2016-plan")</f>
        <v>0</v>
      </c>
      <c r="O565" s="121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0">
        <f>IF(A566=0,0,+spisak!A$4)</f>
        <v>0</v>
      </c>
      <c r="D566">
        <f>IF(A566=0,0,+spisak!C$4)</f>
        <v>0</v>
      </c>
      <c r="E566" s="158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39">
        <f t="shared" ref="N566" si="627">+IF(A566=0,0,"2016-procena")</f>
        <v>0</v>
      </c>
      <c r="O566" s="121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0">
        <f>IF(A567=0,0,+spisak!A$4)</f>
        <v>0</v>
      </c>
      <c r="D567">
        <f>IF(A567=0,0,+spisak!C$4)</f>
        <v>0</v>
      </c>
      <c r="E567" s="158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39">
        <f t="shared" ref="N567" si="628">+IF(A567=0,0,"2017")</f>
        <v>0</v>
      </c>
      <c r="O567" s="121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0">
        <f>IF(A568=0,0,+spisak!A$4)</f>
        <v>0</v>
      </c>
      <c r="D568">
        <f>IF(A568=0,0,+spisak!C$4)</f>
        <v>0</v>
      </c>
      <c r="E568" s="158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39">
        <f t="shared" ref="N568" si="629">+IF(A568=0,0,"2018")</f>
        <v>0</v>
      </c>
      <c r="O568" s="121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0">
        <f>IF(A569=0,0,+spisak!A$4)</f>
        <v>0</v>
      </c>
      <c r="D569">
        <f>IF(A569=0,0,+spisak!C$4)</f>
        <v>0</v>
      </c>
      <c r="E569" s="158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39">
        <f t="shared" ref="N569" si="630">+IF(A569=0,0,"2019")</f>
        <v>0</v>
      </c>
      <c r="O569" s="121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0">
        <f>IF(A570=0,0,+spisak!A$4)</f>
        <v>0</v>
      </c>
      <c r="D570">
        <f>IF(A570=0,0,+spisak!C$4)</f>
        <v>0</v>
      </c>
      <c r="E570" s="158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39">
        <f t="shared" ref="N570" si="631">+IF(A570=0,0,"nakon 2019")</f>
        <v>0</v>
      </c>
      <c r="O570" s="121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0">
        <f>IF(A571=0,0,+spisak!A$4)</f>
        <v>0</v>
      </c>
      <c r="D571">
        <f>IF(A571=0,0,+spisak!C$4)</f>
        <v>0</v>
      </c>
      <c r="E571" s="158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39">
        <f t="shared" ref="N571" si="632">+IF(A571=0,0,"do 2015")</f>
        <v>0</v>
      </c>
      <c r="O571" s="121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0">
        <f>IF(A572=0,0,+spisak!A$4)</f>
        <v>0</v>
      </c>
      <c r="D572">
        <f>IF(A572=0,0,+spisak!C$4)</f>
        <v>0</v>
      </c>
      <c r="E572" s="158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39">
        <f t="shared" ref="N572" si="633">+IF(A572=0,0,"2016-plan")</f>
        <v>0</v>
      </c>
      <c r="O572" s="121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0">
        <f>IF(A573=0,0,+spisak!A$4)</f>
        <v>0</v>
      </c>
      <c r="D573">
        <f>IF(A573=0,0,+spisak!C$4)</f>
        <v>0</v>
      </c>
      <c r="E573" s="158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39">
        <f t="shared" ref="N573" si="635">+IF(A573=0,0,"2016-procena")</f>
        <v>0</v>
      </c>
      <c r="O573" s="121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0">
        <f>IF(A574=0,0,+spisak!A$4)</f>
        <v>0</v>
      </c>
      <c r="D574">
        <f>IF(A574=0,0,+spisak!C$4)</f>
        <v>0</v>
      </c>
      <c r="E574" s="158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39">
        <f t="shared" ref="N574" si="636">+IF(A574=0,0,"2017")</f>
        <v>0</v>
      </c>
      <c r="O574" s="121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0">
        <f>IF(A575=0,0,+spisak!A$4)</f>
        <v>0</v>
      </c>
      <c r="D575">
        <f>IF(A575=0,0,+spisak!C$4)</f>
        <v>0</v>
      </c>
      <c r="E575" s="158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39">
        <f t="shared" ref="N575" si="637">+IF(A575=0,0,"2018")</f>
        <v>0</v>
      </c>
      <c r="O575" s="121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0">
        <f>IF(A576=0,0,+spisak!A$4)</f>
        <v>0</v>
      </c>
      <c r="D576">
        <f>IF(A576=0,0,+spisak!C$4)</f>
        <v>0</v>
      </c>
      <c r="E576" s="158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39">
        <f t="shared" ref="N576" si="638">+IF(A576=0,0,"2019")</f>
        <v>0</v>
      </c>
      <c r="O576" s="121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0">
        <f>IF(A577=0,0,+spisak!A$4)</f>
        <v>0</v>
      </c>
      <c r="D577">
        <f>IF(A577=0,0,+spisak!C$4)</f>
        <v>0</v>
      </c>
      <c r="E577" s="158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39">
        <f t="shared" ref="N577" si="639">+IF(A577=0,0,"nakon 2019")</f>
        <v>0</v>
      </c>
      <c r="O577" s="121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0">
        <f>IF(A578=0,0,+spisak!A$4)</f>
        <v>0</v>
      </c>
      <c r="D578">
        <f>IF(A578=0,0,+spisak!C$4)</f>
        <v>0</v>
      </c>
      <c r="E578" s="158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39">
        <f t="shared" ref="N578" si="640">+IF(A578=0,0,"do 2015")</f>
        <v>0</v>
      </c>
      <c r="O578" s="121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0">
        <f>IF(A579=0,0,+spisak!A$4)</f>
        <v>0</v>
      </c>
      <c r="D579">
        <f>IF(A579=0,0,+spisak!C$4)</f>
        <v>0</v>
      </c>
      <c r="E579" s="158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39">
        <f t="shared" ref="N579" si="641">+IF(A579=0,0,"2016-plan")</f>
        <v>0</v>
      </c>
      <c r="O579" s="121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0">
        <f>IF(A580=0,0,+spisak!A$4)</f>
        <v>0</v>
      </c>
      <c r="D580">
        <f>IF(A580=0,0,+spisak!C$4)</f>
        <v>0</v>
      </c>
      <c r="E580" s="158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39">
        <f t="shared" ref="N580" si="642">+IF(A580=0,0,"2016-procena")</f>
        <v>0</v>
      </c>
      <c r="O580" s="121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0">
        <f>IF(A581=0,0,+spisak!A$4)</f>
        <v>0</v>
      </c>
      <c r="D581">
        <f>IF(A581=0,0,+spisak!C$4)</f>
        <v>0</v>
      </c>
      <c r="E581" s="158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39">
        <f t="shared" ref="N581" si="643">+IF(A581=0,0,"2017")</f>
        <v>0</v>
      </c>
      <c r="O581" s="121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0">
        <f>IF(A582=0,0,+spisak!A$4)</f>
        <v>0</v>
      </c>
      <c r="D582">
        <f>IF(A582=0,0,+spisak!C$4)</f>
        <v>0</v>
      </c>
      <c r="E582" s="158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39">
        <f t="shared" ref="N582" si="644">+IF(A582=0,0,"2018")</f>
        <v>0</v>
      </c>
      <c r="O582" s="121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0">
        <f>IF(A583=0,0,+spisak!A$4)</f>
        <v>0</v>
      </c>
      <c r="D583">
        <f>IF(A583=0,0,+spisak!C$4)</f>
        <v>0</v>
      </c>
      <c r="E583" s="158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39">
        <f t="shared" ref="N583" si="645">+IF(A583=0,0,"2019")</f>
        <v>0</v>
      </c>
      <c r="O583" s="121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0">
        <f>IF(A584=0,0,+spisak!A$4)</f>
        <v>0</v>
      </c>
      <c r="D584">
        <f>IF(A584=0,0,+spisak!C$4)</f>
        <v>0</v>
      </c>
      <c r="E584" s="158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39">
        <f t="shared" ref="N584" si="647">+IF(A584=0,0,"nakon 2019")</f>
        <v>0</v>
      </c>
      <c r="O584" s="121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0">
        <f>IF(A585=0,0,+spisak!A$4)</f>
        <v>0</v>
      </c>
      <c r="D585">
        <f>IF(A585=0,0,+spisak!C$4)</f>
        <v>0</v>
      </c>
      <c r="E585" s="158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39">
        <f t="shared" ref="N585" si="648">+IF(A585=0,0,"do 2015")</f>
        <v>0</v>
      </c>
      <c r="O585" s="121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0">
        <f>IF(A586=0,0,+spisak!A$4)</f>
        <v>0</v>
      </c>
      <c r="D586">
        <f>IF(A586=0,0,+spisak!C$4)</f>
        <v>0</v>
      </c>
      <c r="E586" s="158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39">
        <f t="shared" ref="N586" si="650">+IF(A586=0,0,"2016-plan")</f>
        <v>0</v>
      </c>
      <c r="O586" s="121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0">
        <f>IF(A587=0,0,+spisak!A$4)</f>
        <v>0</v>
      </c>
      <c r="D587">
        <f>IF(A587=0,0,+spisak!C$4)</f>
        <v>0</v>
      </c>
      <c r="E587" s="158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39">
        <f t="shared" ref="N587" si="651">+IF(A587=0,0,"2016-procena")</f>
        <v>0</v>
      </c>
      <c r="O587" s="121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0">
        <f>IF(A588=0,0,+spisak!A$4)</f>
        <v>0</v>
      </c>
      <c r="D588">
        <f>IF(A588=0,0,+spisak!C$4)</f>
        <v>0</v>
      </c>
      <c r="E588" s="158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39">
        <f t="shared" ref="N588" si="652">+IF(A588=0,0,"2017")</f>
        <v>0</v>
      </c>
      <c r="O588" s="121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0">
        <f>IF(A589=0,0,+spisak!A$4)</f>
        <v>0</v>
      </c>
      <c r="D589">
        <f>IF(A589=0,0,+spisak!C$4)</f>
        <v>0</v>
      </c>
      <c r="E589" s="158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39">
        <f t="shared" ref="N589" si="653">+IF(A589=0,0,"2018")</f>
        <v>0</v>
      </c>
      <c r="O589" s="121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0">
        <f>IF(A590=0,0,+spisak!A$4)</f>
        <v>0</v>
      </c>
      <c r="D590">
        <f>IF(A590=0,0,+spisak!C$4)</f>
        <v>0</v>
      </c>
      <c r="E590" s="158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39">
        <f t="shared" ref="N590" si="654">+IF(A590=0,0,"2019")</f>
        <v>0</v>
      </c>
      <c r="O590" s="121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0">
        <f>IF(A591=0,0,+spisak!A$4)</f>
        <v>0</v>
      </c>
      <c r="D591">
        <f>IF(A591=0,0,+spisak!C$4)</f>
        <v>0</v>
      </c>
      <c r="E591" s="158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39">
        <f t="shared" ref="N591" si="655">+IF(A591=0,0,"nakon 2019")</f>
        <v>0</v>
      </c>
      <c r="O591" s="121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0">
        <f>IF(A592=0,0,+spisak!A$4)</f>
        <v>0</v>
      </c>
      <c r="D592">
        <f>IF(A592=0,0,+spisak!C$4)</f>
        <v>0</v>
      </c>
      <c r="E592" s="158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39">
        <f t="shared" ref="N592" si="656">+IF(A592=0,0,"do 2015")</f>
        <v>0</v>
      </c>
      <c r="O592" s="121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0">
        <f>IF(A593=0,0,+spisak!A$4)</f>
        <v>0</v>
      </c>
      <c r="D593">
        <f>IF(A593=0,0,+spisak!C$4)</f>
        <v>0</v>
      </c>
      <c r="E593" s="158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39">
        <f t="shared" ref="N593" si="658">+IF(A593=0,0,"2016-plan")</f>
        <v>0</v>
      </c>
      <c r="O593" s="121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0">
        <f>IF(A594=0,0,+spisak!A$4)</f>
        <v>0</v>
      </c>
      <c r="D594">
        <f>IF(A594=0,0,+spisak!C$4)</f>
        <v>0</v>
      </c>
      <c r="E594" s="158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39">
        <f t="shared" ref="N594" si="659">+IF(A594=0,0,"2016-procena")</f>
        <v>0</v>
      </c>
      <c r="O594" s="121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0">
        <f>IF(A595=0,0,+spisak!A$4)</f>
        <v>0</v>
      </c>
      <c r="D595">
        <f>IF(A595=0,0,+spisak!C$4)</f>
        <v>0</v>
      </c>
      <c r="E595" s="158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39">
        <f t="shared" ref="N595" si="660">+IF(A595=0,0,"2017")</f>
        <v>0</v>
      </c>
      <c r="O595" s="121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0">
        <f>IF(A596=0,0,+spisak!A$4)</f>
        <v>0</v>
      </c>
      <c r="D596">
        <f>IF(A596=0,0,+spisak!C$4)</f>
        <v>0</v>
      </c>
      <c r="E596" s="158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39">
        <f t="shared" ref="N596" si="661">+IF(A596=0,0,"2018")</f>
        <v>0</v>
      </c>
      <c r="O596" s="121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0">
        <f>IF(A597=0,0,+spisak!A$4)</f>
        <v>0</v>
      </c>
      <c r="D597">
        <f>IF(A597=0,0,+spisak!C$4)</f>
        <v>0</v>
      </c>
      <c r="E597" s="158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39">
        <f t="shared" ref="N597" si="662">+IF(A597=0,0,"2019")</f>
        <v>0</v>
      </c>
      <c r="O597" s="121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0">
        <f>IF(A598=0,0,+spisak!A$4)</f>
        <v>0</v>
      </c>
      <c r="D598">
        <f>IF(A598=0,0,+spisak!C$4)</f>
        <v>0</v>
      </c>
      <c r="E598" s="158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39">
        <f t="shared" ref="N598" si="663">+IF(A598=0,0,"nakon 2019")</f>
        <v>0</v>
      </c>
      <c r="O598" s="121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0">
        <f>IF(A599=0,0,+spisak!A$4)</f>
        <v>0</v>
      </c>
      <c r="D599">
        <f>IF(A599=0,0,+spisak!C$4)</f>
        <v>0</v>
      </c>
      <c r="E599" s="158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39">
        <f t="shared" ref="N599" si="664">+IF(A599=0,0,"do 2015")</f>
        <v>0</v>
      </c>
      <c r="O599" s="121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0">
        <f>IF(A600=0,0,+spisak!A$4)</f>
        <v>0</v>
      </c>
      <c r="D600">
        <f>IF(A600=0,0,+spisak!C$4)</f>
        <v>0</v>
      </c>
      <c r="E600" s="158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39">
        <f t="shared" ref="N600" si="665">+IF(A600=0,0,"2016-plan")</f>
        <v>0</v>
      </c>
      <c r="O600" s="121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0">
        <f>IF(A601=0,0,+spisak!A$4)</f>
        <v>0</v>
      </c>
      <c r="D601">
        <f>IF(A601=0,0,+spisak!C$4)</f>
        <v>0</v>
      </c>
      <c r="E601" s="158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39">
        <f t="shared" ref="N601" si="667">+IF(A601=0,0,"2016-procena")</f>
        <v>0</v>
      </c>
      <c r="O601" s="121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0">
        <f>IF(A602=0,0,+spisak!A$4)</f>
        <v>0</v>
      </c>
      <c r="D602">
        <f>IF(A602=0,0,+spisak!C$4)</f>
        <v>0</v>
      </c>
      <c r="E602" s="158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39">
        <f t="shared" ref="N602" si="668">+IF(A602=0,0,"2017")</f>
        <v>0</v>
      </c>
      <c r="O602" s="121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0">
        <f>IF(A603=0,0,+spisak!A$4)</f>
        <v>0</v>
      </c>
      <c r="D603">
        <f>IF(A603=0,0,+spisak!C$4)</f>
        <v>0</v>
      </c>
      <c r="E603" s="158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39">
        <f t="shared" ref="N603" si="669">+IF(A603=0,0,"2018")</f>
        <v>0</v>
      </c>
      <c r="O603" s="121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0">
        <f>IF(A604=0,0,+spisak!A$4)</f>
        <v>0</v>
      </c>
      <c r="D604">
        <f>IF(A604=0,0,+spisak!C$4)</f>
        <v>0</v>
      </c>
      <c r="E604" s="158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39">
        <f t="shared" ref="N604" si="670">+IF(A604=0,0,"2019")</f>
        <v>0</v>
      </c>
      <c r="O604" s="121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0">
        <f>IF(A605=0,0,+spisak!A$4)</f>
        <v>0</v>
      </c>
      <c r="D605">
        <f>IF(A605=0,0,+spisak!C$4)</f>
        <v>0</v>
      </c>
      <c r="E605" s="158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39">
        <f t="shared" ref="N605" si="671">+IF(A605=0,0,"nakon 2019")</f>
        <v>0</v>
      </c>
      <c r="O605" s="121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0">
        <f>IF(A606=0,0,+spisak!A$4)</f>
        <v>0</v>
      </c>
      <c r="D606">
        <f>IF(A606=0,0,+spisak!C$4)</f>
        <v>0</v>
      </c>
      <c r="E606" s="158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39">
        <f t="shared" ref="N606" si="672">+IF(A606=0,0,"do 2015")</f>
        <v>0</v>
      </c>
      <c r="O606" s="121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0">
        <f>IF(A607=0,0,+spisak!A$4)</f>
        <v>0</v>
      </c>
      <c r="D607">
        <f>IF(A607=0,0,+spisak!C$4)</f>
        <v>0</v>
      </c>
      <c r="E607" s="158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39">
        <f t="shared" ref="N607" si="673">+IF(A607=0,0,"2016-plan")</f>
        <v>0</v>
      </c>
      <c r="O607" s="121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0">
        <f>IF(A608=0,0,+spisak!A$4)</f>
        <v>0</v>
      </c>
      <c r="D608">
        <f>IF(A608=0,0,+spisak!C$4)</f>
        <v>0</v>
      </c>
      <c r="E608" s="158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39">
        <f t="shared" ref="N608" si="674">+IF(A608=0,0,"2016-procena")</f>
        <v>0</v>
      </c>
      <c r="O608" s="121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0">
        <f>IF(A609=0,0,+spisak!A$4)</f>
        <v>0</v>
      </c>
      <c r="D609">
        <f>IF(A609=0,0,+spisak!C$4)</f>
        <v>0</v>
      </c>
      <c r="E609" s="158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39">
        <f t="shared" ref="N609" si="675">+IF(A609=0,0,"2017")</f>
        <v>0</v>
      </c>
      <c r="O609" s="121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0">
        <f>IF(A610=0,0,+spisak!A$4)</f>
        <v>0</v>
      </c>
      <c r="D610">
        <f>IF(A610=0,0,+spisak!C$4)</f>
        <v>0</v>
      </c>
      <c r="E610" s="158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39">
        <f t="shared" ref="N610" si="676">+IF(A610=0,0,"2018")</f>
        <v>0</v>
      </c>
      <c r="O610" s="121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0">
        <f>IF(A611=0,0,+spisak!A$4)</f>
        <v>0</v>
      </c>
      <c r="D611">
        <f>IF(A611=0,0,+spisak!C$4)</f>
        <v>0</v>
      </c>
      <c r="E611" s="158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39">
        <f t="shared" ref="N611" si="677">+IF(A611=0,0,"2019")</f>
        <v>0</v>
      </c>
      <c r="O611" s="121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0">
        <f>IF(A612=0,0,+spisak!A$4)</f>
        <v>0</v>
      </c>
      <c r="D612">
        <f>IF(A612=0,0,+spisak!C$4)</f>
        <v>0</v>
      </c>
      <c r="E612" s="158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39">
        <f t="shared" ref="N612" si="678">+IF(A612=0,0,"nakon 2019")</f>
        <v>0</v>
      </c>
      <c r="O612" s="121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0">
        <f>IF(A613=0,0,+spisak!A$4)</f>
        <v>0</v>
      </c>
      <c r="D613">
        <f>IF(A613=0,0,+spisak!C$4)</f>
        <v>0</v>
      </c>
      <c r="E613" s="158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39">
        <f t="shared" ref="N613" si="679">+IF(A613=0,0,"do 2015")</f>
        <v>0</v>
      </c>
      <c r="O613" s="121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0">
        <f>IF(A614=0,0,+spisak!A$4)</f>
        <v>0</v>
      </c>
      <c r="D614">
        <f>IF(A614=0,0,+spisak!C$4)</f>
        <v>0</v>
      </c>
      <c r="E614" s="158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39">
        <f t="shared" ref="N614" si="681">+IF(A614=0,0,"2016-plan")</f>
        <v>0</v>
      </c>
      <c r="O614" s="121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0">
        <f>IF(A615=0,0,+spisak!A$4)</f>
        <v>0</v>
      </c>
      <c r="D615">
        <f>IF(A615=0,0,+spisak!C$4)</f>
        <v>0</v>
      </c>
      <c r="E615" s="158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39">
        <f t="shared" ref="N615" si="682">+IF(A615=0,0,"2016-procena")</f>
        <v>0</v>
      </c>
      <c r="O615" s="121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0">
        <f>IF(A616=0,0,+spisak!A$4)</f>
        <v>0</v>
      </c>
      <c r="D616">
        <f>IF(A616=0,0,+spisak!C$4)</f>
        <v>0</v>
      </c>
      <c r="E616" s="158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39">
        <f t="shared" ref="N616" si="683">+IF(A616=0,0,"2017")</f>
        <v>0</v>
      </c>
      <c r="O616" s="121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0">
        <f>IF(A617=0,0,+spisak!A$4)</f>
        <v>0</v>
      </c>
      <c r="D617">
        <f>IF(A617=0,0,+spisak!C$4)</f>
        <v>0</v>
      </c>
      <c r="E617" s="158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39">
        <f t="shared" ref="N617" si="684">+IF(A617=0,0,"2018")</f>
        <v>0</v>
      </c>
      <c r="O617" s="121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0">
        <f>IF(A618=0,0,+spisak!A$4)</f>
        <v>0</v>
      </c>
      <c r="D618">
        <f>IF(A618=0,0,+spisak!C$4)</f>
        <v>0</v>
      </c>
      <c r="E618" s="158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39">
        <f t="shared" ref="N618" si="685">+IF(A618=0,0,"2019")</f>
        <v>0</v>
      </c>
      <c r="O618" s="121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0">
        <f>IF(A619=0,0,+spisak!A$4)</f>
        <v>0</v>
      </c>
      <c r="D619">
        <f>IF(A619=0,0,+spisak!C$4)</f>
        <v>0</v>
      </c>
      <c r="E619" s="158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39">
        <f t="shared" ref="N619" si="686">+IF(A619=0,0,"nakon 2019")</f>
        <v>0</v>
      </c>
      <c r="O619" s="121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0">
        <f>IF(A620=0,0,+spisak!A$4)</f>
        <v>0</v>
      </c>
      <c r="D620">
        <f>IF(A620=0,0,+spisak!C$4)</f>
        <v>0</v>
      </c>
      <c r="E620" s="158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39">
        <f t="shared" ref="N620" si="687">+IF(A620=0,0,"do 2015")</f>
        <v>0</v>
      </c>
      <c r="O620" s="121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0">
        <f>IF(A621=0,0,+spisak!A$4)</f>
        <v>0</v>
      </c>
      <c r="D621">
        <f>IF(A621=0,0,+spisak!C$4)</f>
        <v>0</v>
      </c>
      <c r="E621" s="158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39">
        <f t="shared" ref="N621" si="689">+IF(A621=0,0,"2016-plan")</f>
        <v>0</v>
      </c>
      <c r="O621" s="121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0">
        <f>IF(A622=0,0,+spisak!A$4)</f>
        <v>0</v>
      </c>
      <c r="D622">
        <f>IF(A622=0,0,+spisak!C$4)</f>
        <v>0</v>
      </c>
      <c r="E622" s="158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39">
        <f t="shared" ref="N622" si="690">+IF(A622=0,0,"2016-procena")</f>
        <v>0</v>
      </c>
      <c r="O622" s="121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0">
        <f>IF(A623=0,0,+spisak!A$4)</f>
        <v>0</v>
      </c>
      <c r="D623">
        <f>IF(A623=0,0,+spisak!C$4)</f>
        <v>0</v>
      </c>
      <c r="E623" s="158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39">
        <f t="shared" ref="N623" si="691">+IF(A623=0,0,"2017")</f>
        <v>0</v>
      </c>
      <c r="O623" s="121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0">
        <f>IF(A624=0,0,+spisak!A$4)</f>
        <v>0</v>
      </c>
      <c r="D624">
        <f>IF(A624=0,0,+spisak!C$4)</f>
        <v>0</v>
      </c>
      <c r="E624" s="158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39">
        <f t="shared" ref="N624" si="692">+IF(A624=0,0,"2018")</f>
        <v>0</v>
      </c>
      <c r="O624" s="121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0">
        <f>IF(A625=0,0,+spisak!A$4)</f>
        <v>0</v>
      </c>
      <c r="D625">
        <f>IF(A625=0,0,+spisak!C$4)</f>
        <v>0</v>
      </c>
      <c r="E625" s="158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39">
        <f t="shared" ref="N625" si="693">+IF(A625=0,0,"2019")</f>
        <v>0</v>
      </c>
      <c r="O625" s="121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0">
        <f>IF(A626=0,0,+spisak!A$4)</f>
        <v>0</v>
      </c>
      <c r="D626">
        <f>IF(A626=0,0,+spisak!C$4)</f>
        <v>0</v>
      </c>
      <c r="E626" s="158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39">
        <f t="shared" ref="N626" si="694">+IF(A626=0,0,"nakon 2019")</f>
        <v>0</v>
      </c>
      <c r="O626" s="121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0">
        <f>IF(A627=0,0,+spisak!A$4)</f>
        <v>0</v>
      </c>
      <c r="D627">
        <f>IF(A627=0,0,+spisak!C$4)</f>
        <v>0</v>
      </c>
      <c r="E627" s="158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39">
        <f t="shared" ref="N627" si="695">+IF(A627=0,0,"do 2015")</f>
        <v>0</v>
      </c>
      <c r="O627" s="121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0">
        <f>IF(A628=0,0,+spisak!A$4)</f>
        <v>0</v>
      </c>
      <c r="D628">
        <f>IF(A628=0,0,+spisak!C$4)</f>
        <v>0</v>
      </c>
      <c r="E628" s="158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39">
        <f t="shared" ref="N628" si="696">+IF(A628=0,0,"2016-plan")</f>
        <v>0</v>
      </c>
      <c r="O628" s="121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0">
        <f>IF(A629=0,0,+spisak!A$4)</f>
        <v>0</v>
      </c>
      <c r="D629">
        <f>IF(A629=0,0,+spisak!C$4)</f>
        <v>0</v>
      </c>
      <c r="E629" s="158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39">
        <f t="shared" ref="N629" si="698">+IF(A629=0,0,"2016-procena")</f>
        <v>0</v>
      </c>
      <c r="O629" s="121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0">
        <f>IF(A630=0,0,+spisak!A$4)</f>
        <v>0</v>
      </c>
      <c r="D630">
        <f>IF(A630=0,0,+spisak!C$4)</f>
        <v>0</v>
      </c>
      <c r="E630" s="158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39">
        <f t="shared" ref="N630" si="699">+IF(A630=0,0,"2017")</f>
        <v>0</v>
      </c>
      <c r="O630" s="121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0">
        <f>IF(A631=0,0,+spisak!A$4)</f>
        <v>0</v>
      </c>
      <c r="D631">
        <f>IF(A631=0,0,+spisak!C$4)</f>
        <v>0</v>
      </c>
      <c r="E631" s="158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39">
        <f t="shared" ref="N631" si="700">+IF(A631=0,0,"2018")</f>
        <v>0</v>
      </c>
      <c r="O631" s="121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0">
        <f>IF(A632=0,0,+spisak!A$4)</f>
        <v>0</v>
      </c>
      <c r="D632">
        <f>IF(A632=0,0,+spisak!C$4)</f>
        <v>0</v>
      </c>
      <c r="E632" s="158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39">
        <f t="shared" ref="N632" si="701">+IF(A632=0,0,"2019")</f>
        <v>0</v>
      </c>
      <c r="O632" s="121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0">
        <f>IF(A633=0,0,+spisak!A$4)</f>
        <v>0</v>
      </c>
      <c r="D633">
        <f>IF(A633=0,0,+spisak!C$4)</f>
        <v>0</v>
      </c>
      <c r="E633" s="158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39">
        <f t="shared" ref="N633" si="702">+IF(A633=0,0,"nakon 2019")</f>
        <v>0</v>
      </c>
      <c r="O633" s="121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0">
        <f>IF(A634=0,0,+spisak!A$4)</f>
        <v>0</v>
      </c>
      <c r="D634">
        <f>IF(A634=0,0,+spisak!C$4)</f>
        <v>0</v>
      </c>
      <c r="E634" s="158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39">
        <f t="shared" ref="N634" si="703">+IF(A634=0,0,"do 2015")</f>
        <v>0</v>
      </c>
      <c r="O634" s="121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0">
        <f>IF(A635=0,0,+spisak!A$4)</f>
        <v>0</v>
      </c>
      <c r="D635">
        <f>IF(A635=0,0,+spisak!C$4)</f>
        <v>0</v>
      </c>
      <c r="E635" s="158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39">
        <f t="shared" ref="N635" si="704">+IF(A635=0,0,"2016-plan")</f>
        <v>0</v>
      </c>
      <c r="O635" s="121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0">
        <f>IF(A636=0,0,+spisak!A$4)</f>
        <v>0</v>
      </c>
      <c r="D636">
        <f>IF(A636=0,0,+spisak!C$4)</f>
        <v>0</v>
      </c>
      <c r="E636" s="158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39">
        <f t="shared" ref="N636" si="705">+IF(A636=0,0,"2016-procena")</f>
        <v>0</v>
      </c>
      <c r="O636" s="121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0">
        <f>IF(A637=0,0,+spisak!A$4)</f>
        <v>0</v>
      </c>
      <c r="D637">
        <f>IF(A637=0,0,+spisak!C$4)</f>
        <v>0</v>
      </c>
      <c r="E637" s="158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39">
        <f t="shared" ref="N637" si="706">+IF(A637=0,0,"2017")</f>
        <v>0</v>
      </c>
      <c r="O637" s="121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0">
        <f>IF(A638=0,0,+spisak!A$4)</f>
        <v>0</v>
      </c>
      <c r="D638">
        <f>IF(A638=0,0,+spisak!C$4)</f>
        <v>0</v>
      </c>
      <c r="E638" s="158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39">
        <f t="shared" ref="N638" si="707">+IF(A638=0,0,"2018")</f>
        <v>0</v>
      </c>
      <c r="O638" s="121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0">
        <f>IF(A639=0,0,+spisak!A$4)</f>
        <v>0</v>
      </c>
      <c r="D639">
        <f>IF(A639=0,0,+spisak!C$4)</f>
        <v>0</v>
      </c>
      <c r="E639" s="158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39">
        <f t="shared" ref="N639" si="708">+IF(A639=0,0,"2019")</f>
        <v>0</v>
      </c>
      <c r="O639" s="121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0">
        <f>IF(A640=0,0,+spisak!A$4)</f>
        <v>0</v>
      </c>
      <c r="D640">
        <f>IF(A640=0,0,+spisak!C$4)</f>
        <v>0</v>
      </c>
      <c r="E640" s="158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39">
        <f t="shared" ref="N640" si="709">+IF(A640=0,0,"nakon 2019")</f>
        <v>0</v>
      </c>
      <c r="O640" s="121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0">
        <f>IF(A641=0,0,+spisak!A$4)</f>
        <v>0</v>
      </c>
      <c r="D641">
        <f>IF(A641=0,0,+spisak!C$4)</f>
        <v>0</v>
      </c>
      <c r="E641" s="158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39">
        <f t="shared" ref="N641" si="710">+IF(A641=0,0,"do 2015")</f>
        <v>0</v>
      </c>
      <c r="O641" s="121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0">
        <f>IF(A642=0,0,+spisak!A$4)</f>
        <v>0</v>
      </c>
      <c r="D642">
        <f>IF(A642=0,0,+spisak!C$4)</f>
        <v>0</v>
      </c>
      <c r="E642" s="158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39">
        <f t="shared" ref="N642" si="712">+IF(A642=0,0,"2016-plan")</f>
        <v>0</v>
      </c>
      <c r="O642" s="121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0">
        <f>IF(A643=0,0,+spisak!A$4)</f>
        <v>0</v>
      </c>
      <c r="D643">
        <f>IF(A643=0,0,+spisak!C$4)</f>
        <v>0</v>
      </c>
      <c r="E643" s="158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39">
        <f t="shared" ref="N643" si="713">+IF(A643=0,0,"2016-procena")</f>
        <v>0</v>
      </c>
      <c r="O643" s="121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0">
        <f>IF(A644=0,0,+spisak!A$4)</f>
        <v>0</v>
      </c>
      <c r="D644">
        <f>IF(A644=0,0,+spisak!C$4)</f>
        <v>0</v>
      </c>
      <c r="E644" s="158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39">
        <f t="shared" ref="N644" si="714">+IF(A644=0,0,"2017")</f>
        <v>0</v>
      </c>
      <c r="O644" s="121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0">
        <f>IF(A645=0,0,+spisak!A$4)</f>
        <v>0</v>
      </c>
      <c r="D645">
        <f>IF(A645=0,0,+spisak!C$4)</f>
        <v>0</v>
      </c>
      <c r="E645" s="158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39">
        <f t="shared" ref="N645" si="715">+IF(A645=0,0,"2018")</f>
        <v>0</v>
      </c>
      <c r="O645" s="121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0">
        <f>IF(A646=0,0,+spisak!A$4)</f>
        <v>0</v>
      </c>
      <c r="D646">
        <f>IF(A646=0,0,+spisak!C$4)</f>
        <v>0</v>
      </c>
      <c r="E646" s="158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39">
        <f t="shared" ref="N646" si="716">+IF(A646=0,0,"2019")</f>
        <v>0</v>
      </c>
      <c r="O646" s="121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0">
        <f>IF(A647=0,0,+spisak!A$4)</f>
        <v>0</v>
      </c>
      <c r="D647">
        <f>IF(A647=0,0,+spisak!C$4)</f>
        <v>0</v>
      </c>
      <c r="E647" s="158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39">
        <f t="shared" ref="N647" si="717">+IF(A647=0,0,"nakon 2019")</f>
        <v>0</v>
      </c>
      <c r="O647" s="121">
        <f>IF(C647=0,0,+VLOOKUP($A647,'по изворима и контима'!$A$12:R$499,COLUMN('по изворима и контима'!P:P),FALSE))</f>
        <v>0</v>
      </c>
    </row>
    <row r="648" spans="1:15">
      <c r="O648" s="139"/>
    </row>
    <row r="649" spans="1:15">
      <c r="O649" s="139"/>
    </row>
    <row r="650" spans="1:15">
      <c r="O650" s="139"/>
    </row>
    <row r="651" spans="1:15">
      <c r="O651" s="139"/>
    </row>
    <row r="652" spans="1:15">
      <c r="O652" s="139"/>
    </row>
    <row r="653" spans="1:15">
      <c r="O653" s="139"/>
    </row>
    <row r="654" spans="1:15">
      <c r="O654" s="139"/>
    </row>
    <row r="655" spans="1:15">
      <c r="O655" s="139"/>
    </row>
    <row r="656" spans="1:15">
      <c r="O656" s="139"/>
    </row>
    <row r="657" spans="15:15">
      <c r="O657" s="139"/>
    </row>
    <row r="658" spans="15:15">
      <c r="O658" s="139"/>
    </row>
    <row r="659" spans="15:15">
      <c r="O659" s="139"/>
    </row>
    <row r="660" spans="15:15">
      <c r="O660" s="139"/>
    </row>
    <row r="661" spans="15:15">
      <c r="O661" s="139"/>
    </row>
    <row r="662" spans="15:15">
      <c r="O662" s="139"/>
    </row>
    <row r="663" spans="15:15">
      <c r="O663" s="139"/>
    </row>
    <row r="664" spans="15:15">
      <c r="O664" s="139"/>
    </row>
    <row r="665" spans="15:15">
      <c r="O665" s="139"/>
    </row>
    <row r="666" spans="15:15">
      <c r="O666" s="139"/>
    </row>
    <row r="667" spans="15:15">
      <c r="O667" s="139"/>
    </row>
    <row r="668" spans="15:15">
      <c r="O668" s="139"/>
    </row>
    <row r="669" spans="15:15">
      <c r="O669" s="139"/>
    </row>
    <row r="670" spans="15:15">
      <c r="O670" s="139"/>
    </row>
    <row r="671" spans="15:15">
      <c r="O671" s="139"/>
    </row>
    <row r="672" spans="15:15">
      <c r="O672" s="139"/>
    </row>
    <row r="673" spans="15:15">
      <c r="O673" s="139"/>
    </row>
    <row r="674" spans="15:15">
      <c r="O674" s="139"/>
    </row>
    <row r="675" spans="15:15">
      <c r="O675" s="139"/>
    </row>
    <row r="676" spans="15:15">
      <c r="O676" s="139"/>
    </row>
    <row r="677" spans="15:15">
      <c r="O677" s="139"/>
    </row>
    <row r="678" spans="15:15">
      <c r="O678" s="139"/>
    </row>
    <row r="679" spans="15:15">
      <c r="O679" s="139"/>
    </row>
    <row r="680" spans="15:15">
      <c r="O680" s="139"/>
    </row>
    <row r="681" spans="15:15">
      <c r="O681" s="139"/>
    </row>
    <row r="682" spans="15:15">
      <c r="O682" s="139"/>
    </row>
    <row r="683" spans="15:15">
      <c r="O683" s="139"/>
    </row>
    <row r="684" spans="15:15">
      <c r="O684" s="139"/>
    </row>
    <row r="685" spans="15:15">
      <c r="O685" s="139"/>
    </row>
    <row r="686" spans="15:15">
      <c r="O686" s="139"/>
    </row>
    <row r="687" spans="15:15">
      <c r="O687" s="139"/>
    </row>
    <row r="688" spans="15:15">
      <c r="O688" s="139"/>
    </row>
    <row r="689" spans="15:15">
      <c r="O689" s="139"/>
    </row>
    <row r="690" spans="15:15">
      <c r="O690" s="139"/>
    </row>
  </sheetData>
  <conditionalFormatting sqref="O4:O647">
    <cfRule type="expression" dxfId="0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5"/>
    <col min="2" max="2" width="38.7109375" customWidth="1"/>
  </cols>
  <sheetData>
    <row r="2" spans="1:2">
      <c r="A2" s="125">
        <v>1</v>
      </c>
      <c r="B2" t="s">
        <v>798</v>
      </c>
    </row>
    <row r="3" spans="1:2">
      <c r="A3" s="125">
        <v>2</v>
      </c>
      <c r="B3" t="s">
        <v>800</v>
      </c>
    </row>
    <row r="4" spans="1:2">
      <c r="A4" s="125">
        <v>3</v>
      </c>
      <c r="B4" t="s">
        <v>799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Q7" sqref="Q7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59"/>
      <c r="B2" s="159"/>
      <c r="C2" s="159"/>
      <c r="D2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96"/>
  <sheetViews>
    <sheetView showZeros="0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D7" sqref="D7"/>
    </sheetView>
  </sheetViews>
  <sheetFormatPr defaultRowHeight="14.25"/>
  <cols>
    <col min="1" max="1" width="9.42578125" style="64" customWidth="1"/>
    <col min="2" max="3" width="35.28515625" style="64" hidden="1" customWidth="1"/>
    <col min="4" max="4" width="58.85546875" style="64" customWidth="1"/>
    <col min="5" max="6" width="15.7109375" style="64" customWidth="1"/>
    <col min="7" max="7" width="10.42578125" style="64" customWidth="1"/>
    <col min="8" max="8" width="11.5703125" style="64" customWidth="1"/>
    <col min="9" max="9" width="7.28515625" style="64" customWidth="1"/>
    <col min="10" max="10" width="16.42578125" style="64" customWidth="1"/>
    <col min="11" max="11" width="15" style="64" customWidth="1"/>
    <col min="12" max="16" width="16" style="64" customWidth="1"/>
    <col min="17" max="17" width="20" style="64" customWidth="1"/>
    <col min="18" max="18" width="21.140625" style="64" customWidth="1"/>
    <col min="19" max="19" width="19.28515625" style="64" customWidth="1"/>
    <col min="20" max="20" width="18.7109375" style="64" customWidth="1"/>
    <col min="21" max="21" width="18.42578125" style="64" customWidth="1"/>
    <col min="22" max="22" width="16.42578125" style="64" customWidth="1"/>
    <col min="23" max="23" width="19.7109375" style="64" customWidth="1"/>
    <col min="24" max="16384" width="9.140625" style="64"/>
  </cols>
  <sheetData>
    <row r="1" spans="1:23" ht="24" thickBot="1">
      <c r="A1" s="204" t="s">
        <v>728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23" ht="18.75" thickBot="1">
      <c r="A2" s="207" t="s">
        <v>965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23" ht="15" thickBot="1">
      <c r="A3" s="212" t="s">
        <v>812</v>
      </c>
      <c r="B3" s="213"/>
      <c r="C3" s="213"/>
      <c r="D3" s="213"/>
      <c r="E3" s="161"/>
      <c r="F3" s="161"/>
      <c r="I3" s="65"/>
      <c r="J3" s="65"/>
      <c r="K3" s="65"/>
      <c r="L3" s="65"/>
      <c r="M3" s="66"/>
      <c r="N3" s="66"/>
      <c r="O3" s="66"/>
    </row>
    <row r="4" spans="1:23" ht="21.75" customHeight="1" thickBot="1">
      <c r="A4" s="127">
        <f>spisak!$A$4</f>
        <v>0</v>
      </c>
      <c r="C4" s="210" t="str">
        <f>spisak!$C$4</f>
        <v/>
      </c>
      <c r="D4" s="211"/>
      <c r="E4" s="211"/>
      <c r="F4" s="211"/>
      <c r="G4" s="211"/>
      <c r="H4" s="211"/>
      <c r="I4" s="211"/>
      <c r="J4" s="160"/>
      <c r="K4" s="155"/>
      <c r="L4" s="65"/>
    </row>
    <row r="5" spans="1:23" ht="16.5" customHeight="1" thickBot="1">
      <c r="A5" s="214"/>
      <c r="B5" s="214"/>
      <c r="C5" s="214"/>
      <c r="D5" s="214"/>
      <c r="E5" s="161"/>
      <c r="F5" s="161"/>
      <c r="I5" s="65"/>
      <c r="J5" s="65"/>
      <c r="K5" s="65"/>
      <c r="L5" s="65"/>
    </row>
    <row r="6" spans="1:23" ht="18.75" customHeight="1">
      <c r="L6" s="67">
        <f>spisak!K$6</f>
        <v>0</v>
      </c>
      <c r="M6" s="68">
        <f>spisak!L$6</f>
        <v>0</v>
      </c>
      <c r="N6" s="68">
        <f>spisak!M$6</f>
        <v>0</v>
      </c>
      <c r="O6" s="68">
        <f>spisak!N$6</f>
        <v>0</v>
      </c>
      <c r="P6" s="69">
        <f>spisak!O$6</f>
        <v>0</v>
      </c>
      <c r="Q6" s="70"/>
    </row>
    <row r="7" spans="1:23" ht="21.75" customHeight="1" thickBot="1">
      <c r="A7" s="64">
        <f>+MAX(A12:A497)</f>
        <v>20</v>
      </c>
      <c r="L7" s="71">
        <f>SUM(L12:L49)</f>
        <v>0</v>
      </c>
      <c r="M7" s="71">
        <f>SUM(M12:M49)</f>
        <v>0</v>
      </c>
      <c r="N7" s="71">
        <f>SUM(N12:N49)</f>
        <v>0</v>
      </c>
      <c r="O7" s="71">
        <f>SUM(O12:O49)</f>
        <v>0</v>
      </c>
      <c r="P7" s="71">
        <f>SUM(P12:P49)</f>
        <v>0</v>
      </c>
    </row>
    <row r="8" spans="1:23" ht="15">
      <c r="A8" s="64">
        <f>27*spisak!A8</f>
        <v>0</v>
      </c>
      <c r="L8" s="154" t="s">
        <v>634</v>
      </c>
      <c r="M8" s="73"/>
      <c r="N8" s="74"/>
    </row>
    <row r="9" spans="1:23" ht="62.25" customHeight="1">
      <c r="A9" s="59" t="s">
        <v>278</v>
      </c>
      <c r="B9" s="87"/>
      <c r="C9" s="87"/>
      <c r="D9" s="59" t="s">
        <v>122</v>
      </c>
      <c r="E9" s="152" t="s">
        <v>807</v>
      </c>
      <c r="F9" s="151" t="s">
        <v>808</v>
      </c>
      <c r="G9" s="173" t="s">
        <v>673</v>
      </c>
      <c r="H9" s="173" t="s">
        <v>674</v>
      </c>
      <c r="I9" s="174" t="s">
        <v>276</v>
      </c>
      <c r="J9" s="173" t="s">
        <v>793</v>
      </c>
      <c r="K9" s="173" t="s">
        <v>804</v>
      </c>
      <c r="L9" s="173" t="s">
        <v>805</v>
      </c>
      <c r="M9" s="173" t="s">
        <v>717</v>
      </c>
      <c r="N9" s="173" t="s">
        <v>777</v>
      </c>
      <c r="O9" s="173" t="s">
        <v>796</v>
      </c>
      <c r="P9" s="173" t="s">
        <v>797</v>
      </c>
      <c r="Q9" s="173" t="s">
        <v>968</v>
      </c>
      <c r="R9" s="173" t="s">
        <v>969</v>
      </c>
      <c r="S9" s="173" t="s">
        <v>803</v>
      </c>
      <c r="T9" s="173" t="s">
        <v>966</v>
      </c>
      <c r="U9" s="173" t="s">
        <v>967</v>
      </c>
      <c r="V9" s="59" t="s">
        <v>806</v>
      </c>
      <c r="W9" s="59" t="s">
        <v>801</v>
      </c>
    </row>
    <row r="10" spans="1:23" ht="15">
      <c r="A10" s="76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604</v>
      </c>
      <c r="K10" s="89" t="s">
        <v>632</v>
      </c>
      <c r="L10" s="89" t="s">
        <v>633</v>
      </c>
      <c r="M10" s="89" t="s">
        <v>635</v>
      </c>
      <c r="N10" s="89" t="s">
        <v>785</v>
      </c>
      <c r="O10" s="89" t="s">
        <v>786</v>
      </c>
      <c r="P10" s="89" t="s">
        <v>787</v>
      </c>
      <c r="Q10" s="89" t="s">
        <v>802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hidden="1" customHeight="1">
      <c r="A11" s="90"/>
      <c r="B11" s="90"/>
      <c r="C11" s="90"/>
      <c r="D11" s="91" t="s">
        <v>462</v>
      </c>
      <c r="E11" s="91"/>
      <c r="F11" s="91"/>
      <c r="G11" s="91" t="s">
        <v>458</v>
      </c>
      <c r="H11" s="91" t="s">
        <v>459</v>
      </c>
      <c r="I11" s="91" t="s">
        <v>460</v>
      </c>
      <c r="J11" s="91"/>
      <c r="K11" s="91"/>
      <c r="L11" s="91" t="s">
        <v>461</v>
      </c>
      <c r="M11" s="91" t="s">
        <v>451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27" customHeight="1">
      <c r="A12" s="98">
        <v>1</v>
      </c>
      <c r="B12" s="99" t="e">
        <f>VLOOKUP(D12,spisak!$C$11:$D$30,2,FALSE)</f>
        <v>#N/A</v>
      </c>
      <c r="C12" s="99" t="e">
        <f>CONCATENATE(B12,RIGHT(CONCATENATE("0",A12),2))</f>
        <v>#N/A</v>
      </c>
      <c r="D12" s="106"/>
      <c r="E12" s="164"/>
      <c r="F12" s="164"/>
      <c r="G12" s="165" t="str">
        <f t="shared" ref="G12:G31" si="0">IF(ISBLANK(H12)=TRUE,"",+VALUE(LEFT(H12,3)))</f>
        <v/>
      </c>
      <c r="H12" s="166"/>
      <c r="I12" s="101"/>
      <c r="J12" s="102"/>
      <c r="K12" s="102"/>
      <c r="L12" s="102"/>
      <c r="M12" s="102"/>
      <c r="N12" s="102"/>
      <c r="O12" s="102"/>
      <c r="P12" s="102"/>
      <c r="Q12" s="175"/>
      <c r="R12" s="175"/>
      <c r="S12" s="176"/>
      <c r="T12" s="176"/>
      <c r="U12" s="177"/>
      <c r="V12" s="177"/>
      <c r="W12" s="102"/>
    </row>
    <row r="13" spans="1:23" ht="27" customHeight="1">
      <c r="A13" s="103">
        <f>A12+1</f>
        <v>2</v>
      </c>
      <c r="B13" s="104" t="e">
        <f>VLOOKUP(D13,spisak!$C$11:$D$30,2,FALSE)</f>
        <v>#N/A</v>
      </c>
      <c r="C13" s="104" t="e">
        <f t="shared" ref="C13:C31" si="1">CONCATENATE(B13,RIGHT(CONCATENATE("0",A13),2))</f>
        <v>#N/A</v>
      </c>
      <c r="D13" s="157"/>
      <c r="E13" s="167"/>
      <c r="F13" s="167"/>
      <c r="G13" s="168" t="str">
        <f t="shared" si="0"/>
        <v/>
      </c>
      <c r="H13" s="169"/>
      <c r="I13" s="95"/>
      <c r="J13" s="96"/>
      <c r="K13" s="96"/>
      <c r="L13" s="96"/>
      <c r="M13" s="96"/>
      <c r="N13" s="96"/>
      <c r="O13" s="96"/>
      <c r="P13" s="96"/>
      <c r="Q13" s="178"/>
      <c r="R13" s="178"/>
      <c r="S13" s="176"/>
      <c r="T13" s="176"/>
      <c r="U13" s="177"/>
      <c r="V13" s="177"/>
      <c r="W13" s="96"/>
    </row>
    <row r="14" spans="1:23" ht="27" customHeight="1">
      <c r="A14" s="98">
        <f t="shared" ref="A14:A31" si="2">A13+1</f>
        <v>3</v>
      </c>
      <c r="B14" s="99" t="e">
        <f>VLOOKUP(D14,spisak!$C$11:$D$30,2,FALSE)</f>
        <v>#N/A</v>
      </c>
      <c r="C14" s="99" t="e">
        <f t="shared" si="1"/>
        <v>#N/A</v>
      </c>
      <c r="D14" s="106"/>
      <c r="E14" s="164"/>
      <c r="F14" s="164"/>
      <c r="G14" s="165" t="str">
        <f t="shared" si="0"/>
        <v/>
      </c>
      <c r="H14" s="166"/>
      <c r="I14" s="101"/>
      <c r="J14" s="102"/>
      <c r="K14" s="102"/>
      <c r="L14" s="102"/>
      <c r="M14" s="102"/>
      <c r="N14" s="102"/>
      <c r="O14" s="102"/>
      <c r="P14" s="102"/>
      <c r="Q14" s="178"/>
      <c r="R14" s="178"/>
      <c r="S14" s="176"/>
      <c r="T14" s="176"/>
      <c r="U14" s="177"/>
      <c r="V14" s="177"/>
      <c r="W14" s="102"/>
    </row>
    <row r="15" spans="1:23" ht="27" customHeight="1">
      <c r="A15" s="103">
        <f t="shared" si="2"/>
        <v>4</v>
      </c>
      <c r="B15" s="104" t="e">
        <f>VLOOKUP(D15,spisak!$C$11:$D$30,2,FALSE)</f>
        <v>#N/A</v>
      </c>
      <c r="C15" s="104" t="e">
        <f t="shared" si="1"/>
        <v>#N/A</v>
      </c>
      <c r="D15" s="58"/>
      <c r="E15" s="170"/>
      <c r="F15" s="170"/>
      <c r="G15" s="168" t="str">
        <f t="shared" si="0"/>
        <v/>
      </c>
      <c r="H15" s="169"/>
      <c r="I15" s="105"/>
      <c r="J15" s="162"/>
      <c r="K15" s="162"/>
      <c r="L15" s="96"/>
      <c r="M15" s="96"/>
      <c r="N15" s="96"/>
      <c r="O15" s="96"/>
      <c r="P15" s="96"/>
      <c r="Q15" s="178"/>
      <c r="R15" s="178"/>
      <c r="S15" s="176"/>
      <c r="T15" s="176"/>
      <c r="U15" s="177"/>
      <c r="V15" s="177"/>
      <c r="W15" s="96"/>
    </row>
    <row r="16" spans="1:23" ht="27" customHeight="1">
      <c r="A16" s="98">
        <f t="shared" si="2"/>
        <v>5</v>
      </c>
      <c r="B16" s="99" t="e">
        <f>VLOOKUP(D16,spisak!$C$11:$D$30,2,FALSE)</f>
        <v>#N/A</v>
      </c>
      <c r="C16" s="99" t="e">
        <f t="shared" si="1"/>
        <v>#N/A</v>
      </c>
      <c r="D16" s="106"/>
      <c r="E16" s="171"/>
      <c r="F16" s="171"/>
      <c r="G16" s="165" t="str">
        <f t="shared" si="0"/>
        <v/>
      </c>
      <c r="H16" s="166"/>
      <c r="I16" s="100"/>
      <c r="J16" s="163"/>
      <c r="K16" s="163"/>
      <c r="L16" s="102"/>
      <c r="M16" s="102"/>
      <c r="N16" s="102"/>
      <c r="O16" s="102"/>
      <c r="P16" s="102"/>
      <c r="Q16" s="178"/>
      <c r="R16" s="178"/>
      <c r="S16" s="176"/>
      <c r="T16" s="176"/>
      <c r="U16" s="177"/>
      <c r="V16" s="177"/>
      <c r="W16" s="102"/>
    </row>
    <row r="17" spans="1:23" ht="27" customHeight="1">
      <c r="A17" s="103">
        <f t="shared" si="2"/>
        <v>6</v>
      </c>
      <c r="B17" s="104" t="e">
        <f>VLOOKUP(D17,spisak!$C$11:$D$30,2,FALSE)</f>
        <v>#N/A</v>
      </c>
      <c r="C17" s="104" t="e">
        <f t="shared" si="1"/>
        <v>#N/A</v>
      </c>
      <c r="D17" s="58"/>
      <c r="E17" s="170"/>
      <c r="F17" s="170"/>
      <c r="G17" s="168" t="str">
        <f t="shared" si="0"/>
        <v/>
      </c>
      <c r="H17" s="169"/>
      <c r="I17" s="105"/>
      <c r="J17" s="162"/>
      <c r="K17" s="162"/>
      <c r="L17" s="96"/>
      <c r="M17" s="96"/>
      <c r="N17" s="96"/>
      <c r="O17" s="96"/>
      <c r="P17" s="96"/>
      <c r="Q17" s="178"/>
      <c r="R17" s="178"/>
      <c r="S17" s="176"/>
      <c r="T17" s="176"/>
      <c r="U17" s="177"/>
      <c r="V17" s="177"/>
      <c r="W17" s="96"/>
    </row>
    <row r="18" spans="1:23" ht="27" customHeight="1">
      <c r="A18" s="98">
        <f t="shared" si="2"/>
        <v>7</v>
      </c>
      <c r="B18" s="99" t="e">
        <f>VLOOKUP(D18,spisak!$C$11:$D$30,2,FALSE)</f>
        <v>#N/A</v>
      </c>
      <c r="C18" s="99" t="e">
        <f t="shared" si="1"/>
        <v>#N/A</v>
      </c>
      <c r="D18" s="106"/>
      <c r="E18" s="171"/>
      <c r="F18" s="171"/>
      <c r="G18" s="165" t="str">
        <f t="shared" si="0"/>
        <v/>
      </c>
      <c r="H18" s="166"/>
      <c r="I18" s="100"/>
      <c r="J18" s="163"/>
      <c r="K18" s="163"/>
      <c r="L18" s="102"/>
      <c r="M18" s="102"/>
      <c r="N18" s="102"/>
      <c r="O18" s="102"/>
      <c r="P18" s="102"/>
      <c r="Q18" s="178"/>
      <c r="R18" s="178"/>
      <c r="S18" s="176"/>
      <c r="T18" s="176"/>
      <c r="U18" s="177"/>
      <c r="V18" s="177"/>
      <c r="W18" s="102"/>
    </row>
    <row r="19" spans="1:23" ht="27" customHeight="1">
      <c r="A19" s="103">
        <f t="shared" si="2"/>
        <v>8</v>
      </c>
      <c r="B19" s="104" t="e">
        <f>VLOOKUP(D19,spisak!$C$11:$D$30,2,FALSE)</f>
        <v>#N/A</v>
      </c>
      <c r="C19" s="104" t="e">
        <f t="shared" si="1"/>
        <v>#N/A</v>
      </c>
      <c r="D19" s="58"/>
      <c r="E19" s="170"/>
      <c r="F19" s="170"/>
      <c r="G19" s="168" t="str">
        <f t="shared" si="0"/>
        <v/>
      </c>
      <c r="H19" s="169"/>
      <c r="I19" s="105"/>
      <c r="J19" s="162"/>
      <c r="K19" s="162"/>
      <c r="L19" s="96"/>
      <c r="M19" s="96"/>
      <c r="N19" s="96"/>
      <c r="O19" s="96"/>
      <c r="P19" s="96"/>
      <c r="Q19" s="178"/>
      <c r="R19" s="178"/>
      <c r="S19" s="176"/>
      <c r="T19" s="176"/>
      <c r="U19" s="177"/>
      <c r="V19" s="177"/>
      <c r="W19" s="96"/>
    </row>
    <row r="20" spans="1:23" ht="27" customHeight="1">
      <c r="A20" s="98">
        <f t="shared" si="2"/>
        <v>9</v>
      </c>
      <c r="B20" s="99" t="e">
        <f>VLOOKUP(D20,spisak!$C$11:$D$30,2,FALSE)</f>
        <v>#N/A</v>
      </c>
      <c r="C20" s="99" t="e">
        <f t="shared" si="1"/>
        <v>#N/A</v>
      </c>
      <c r="D20" s="106"/>
      <c r="E20" s="171"/>
      <c r="F20" s="171"/>
      <c r="G20" s="165" t="str">
        <f t="shared" si="0"/>
        <v/>
      </c>
      <c r="H20" s="166"/>
      <c r="I20" s="100"/>
      <c r="J20" s="163"/>
      <c r="K20" s="163"/>
      <c r="L20" s="102"/>
      <c r="M20" s="102"/>
      <c r="N20" s="102"/>
      <c r="O20" s="102"/>
      <c r="P20" s="102"/>
      <c r="Q20" s="178"/>
      <c r="R20" s="178"/>
      <c r="S20" s="176"/>
      <c r="T20" s="176"/>
      <c r="U20" s="177"/>
      <c r="V20" s="177"/>
      <c r="W20" s="102"/>
    </row>
    <row r="21" spans="1:23" ht="27" customHeight="1">
      <c r="A21" s="103">
        <f t="shared" si="2"/>
        <v>10</v>
      </c>
      <c r="B21" s="104" t="e">
        <f>VLOOKUP(D21,spisak!$C$11:$D$30,2,FALSE)</f>
        <v>#N/A</v>
      </c>
      <c r="C21" s="104" t="e">
        <f t="shared" si="1"/>
        <v>#N/A</v>
      </c>
      <c r="D21" s="58"/>
      <c r="E21" s="170"/>
      <c r="F21" s="170"/>
      <c r="G21" s="168" t="str">
        <f t="shared" si="0"/>
        <v/>
      </c>
      <c r="H21" s="169"/>
      <c r="I21" s="105"/>
      <c r="J21" s="162"/>
      <c r="K21" s="162"/>
      <c r="L21" s="96"/>
      <c r="M21" s="96"/>
      <c r="N21" s="96"/>
      <c r="O21" s="96"/>
      <c r="P21" s="96"/>
      <c r="Q21" s="178"/>
      <c r="R21" s="178"/>
      <c r="S21" s="176"/>
      <c r="T21" s="176"/>
      <c r="U21" s="177"/>
      <c r="V21" s="177"/>
      <c r="W21" s="96"/>
    </row>
    <row r="22" spans="1:23" ht="27" customHeight="1">
      <c r="A22" s="98">
        <f t="shared" si="2"/>
        <v>11</v>
      </c>
      <c r="B22" s="99" t="e">
        <f>VLOOKUP(D22,spisak!$C$11:$D$30,2,FALSE)</f>
        <v>#N/A</v>
      </c>
      <c r="C22" s="99" t="e">
        <f t="shared" si="1"/>
        <v>#N/A</v>
      </c>
      <c r="D22" s="106"/>
      <c r="E22" s="171"/>
      <c r="F22" s="171"/>
      <c r="G22" s="165" t="str">
        <f t="shared" si="0"/>
        <v/>
      </c>
      <c r="H22" s="166"/>
      <c r="I22" s="100"/>
      <c r="J22" s="163"/>
      <c r="K22" s="163"/>
      <c r="L22" s="102"/>
      <c r="M22" s="102"/>
      <c r="N22" s="102"/>
      <c r="O22" s="102"/>
      <c r="P22" s="102"/>
      <c r="Q22" s="178"/>
      <c r="R22" s="178"/>
      <c r="S22" s="176"/>
      <c r="T22" s="176"/>
      <c r="U22" s="177"/>
      <c r="V22" s="177"/>
      <c r="W22" s="102"/>
    </row>
    <row r="23" spans="1:23" ht="27" customHeight="1">
      <c r="A23" s="103">
        <f t="shared" si="2"/>
        <v>12</v>
      </c>
      <c r="B23" s="104" t="e">
        <f>VLOOKUP(D23,spisak!$C$11:$D$30,2,FALSE)</f>
        <v>#N/A</v>
      </c>
      <c r="C23" s="104" t="e">
        <f t="shared" si="1"/>
        <v>#N/A</v>
      </c>
      <c r="D23" s="97"/>
      <c r="E23" s="167"/>
      <c r="F23" s="167"/>
      <c r="G23" s="168" t="str">
        <f t="shared" si="0"/>
        <v/>
      </c>
      <c r="H23" s="169"/>
      <c r="I23" s="95"/>
      <c r="J23" s="96"/>
      <c r="K23" s="96"/>
      <c r="L23" s="96"/>
      <c r="M23" s="96"/>
      <c r="N23" s="96"/>
      <c r="O23" s="96"/>
      <c r="P23" s="96"/>
      <c r="Q23" s="178"/>
      <c r="R23" s="178"/>
      <c r="S23" s="176"/>
      <c r="T23" s="176"/>
      <c r="U23" s="177"/>
      <c r="V23" s="177"/>
      <c r="W23" s="96"/>
    </row>
    <row r="24" spans="1:23" ht="27" customHeight="1">
      <c r="A24" s="98">
        <f t="shared" si="2"/>
        <v>13</v>
      </c>
      <c r="B24" s="99" t="e">
        <f>VLOOKUP(D24,spisak!$C$11:$D$30,2,FALSE)</f>
        <v>#N/A</v>
      </c>
      <c r="C24" s="99" t="e">
        <f t="shared" si="1"/>
        <v>#N/A</v>
      </c>
      <c r="D24" s="106"/>
      <c r="E24" s="164"/>
      <c r="F24" s="164"/>
      <c r="G24" s="165" t="str">
        <f t="shared" si="0"/>
        <v/>
      </c>
      <c r="H24" s="166"/>
      <c r="I24" s="101"/>
      <c r="J24" s="102"/>
      <c r="K24" s="102"/>
      <c r="L24" s="102"/>
      <c r="M24" s="102"/>
      <c r="N24" s="102"/>
      <c r="O24" s="102"/>
      <c r="P24" s="102"/>
      <c r="Q24" s="178"/>
      <c r="R24" s="178"/>
      <c r="S24" s="176"/>
      <c r="T24" s="176"/>
      <c r="U24" s="177"/>
      <c r="V24" s="177"/>
      <c r="W24" s="102"/>
    </row>
    <row r="25" spans="1:23" ht="27" customHeight="1">
      <c r="A25" s="103">
        <f t="shared" si="2"/>
        <v>14</v>
      </c>
      <c r="B25" s="104" t="e">
        <f>VLOOKUP(D25,spisak!$C$11:$D$30,2,FALSE)</f>
        <v>#N/A</v>
      </c>
      <c r="C25" s="104" t="e">
        <f t="shared" si="1"/>
        <v>#N/A</v>
      </c>
      <c r="D25" s="97"/>
      <c r="E25" s="167"/>
      <c r="F25" s="167"/>
      <c r="G25" s="168" t="str">
        <f t="shared" si="0"/>
        <v/>
      </c>
      <c r="H25" s="169"/>
      <c r="I25" s="95"/>
      <c r="J25" s="96"/>
      <c r="K25" s="96"/>
      <c r="L25" s="96"/>
      <c r="M25" s="96"/>
      <c r="N25" s="96"/>
      <c r="O25" s="96"/>
      <c r="P25" s="96"/>
      <c r="Q25" s="178"/>
      <c r="R25" s="178"/>
      <c r="S25" s="176"/>
      <c r="T25" s="176"/>
      <c r="U25" s="177"/>
      <c r="V25" s="177"/>
      <c r="W25" s="96"/>
    </row>
    <row r="26" spans="1:23" ht="27" customHeight="1">
      <c r="A26" s="98">
        <f t="shared" si="2"/>
        <v>15</v>
      </c>
      <c r="B26" s="99" t="e">
        <f>VLOOKUP(D26,spisak!$C$11:$D$30,2,FALSE)</f>
        <v>#N/A</v>
      </c>
      <c r="C26" s="99" t="e">
        <f t="shared" si="1"/>
        <v>#N/A</v>
      </c>
      <c r="D26" s="106"/>
      <c r="E26" s="164"/>
      <c r="F26" s="164"/>
      <c r="G26" s="165" t="str">
        <f t="shared" si="0"/>
        <v/>
      </c>
      <c r="H26" s="166"/>
      <c r="I26" s="101"/>
      <c r="J26" s="102"/>
      <c r="K26" s="102"/>
      <c r="L26" s="102"/>
      <c r="M26" s="102"/>
      <c r="N26" s="102"/>
      <c r="O26" s="102"/>
      <c r="P26" s="102"/>
      <c r="Q26" s="178"/>
      <c r="R26" s="178"/>
      <c r="S26" s="176"/>
      <c r="T26" s="176"/>
      <c r="U26" s="177"/>
      <c r="V26" s="177"/>
      <c r="W26" s="102"/>
    </row>
    <row r="27" spans="1:23" ht="27" customHeight="1">
      <c r="A27" s="103">
        <f t="shared" si="2"/>
        <v>16</v>
      </c>
      <c r="B27" s="104" t="e">
        <f>VLOOKUP(D27,spisak!$C$11:$D$30,2,FALSE)</f>
        <v>#N/A</v>
      </c>
      <c r="C27" s="104" t="e">
        <f t="shared" si="1"/>
        <v>#N/A</v>
      </c>
      <c r="D27" s="97"/>
      <c r="E27" s="167"/>
      <c r="F27" s="167"/>
      <c r="G27" s="168" t="str">
        <f t="shared" si="0"/>
        <v/>
      </c>
      <c r="H27" s="169"/>
      <c r="I27" s="95"/>
      <c r="J27" s="96"/>
      <c r="K27" s="96"/>
      <c r="L27" s="96"/>
      <c r="M27" s="96"/>
      <c r="N27" s="96"/>
      <c r="O27" s="96"/>
      <c r="P27" s="96"/>
      <c r="Q27" s="178"/>
      <c r="R27" s="178"/>
      <c r="S27" s="176"/>
      <c r="T27" s="176"/>
      <c r="U27" s="177"/>
      <c r="V27" s="177"/>
      <c r="W27" s="96"/>
    </row>
    <row r="28" spans="1:23" ht="27" customHeight="1">
      <c r="A28" s="98">
        <f t="shared" si="2"/>
        <v>17</v>
      </c>
      <c r="B28" s="99" t="e">
        <f>VLOOKUP(D28,spisak!$C$11:$D$30,2,FALSE)</f>
        <v>#N/A</v>
      </c>
      <c r="C28" s="99" t="e">
        <f t="shared" si="1"/>
        <v>#N/A</v>
      </c>
      <c r="D28" s="106"/>
      <c r="E28" s="164"/>
      <c r="F28" s="164"/>
      <c r="G28" s="165" t="str">
        <f t="shared" si="0"/>
        <v/>
      </c>
      <c r="H28" s="166"/>
      <c r="I28" s="101"/>
      <c r="J28" s="102"/>
      <c r="K28" s="102"/>
      <c r="L28" s="102"/>
      <c r="M28" s="102"/>
      <c r="N28" s="102"/>
      <c r="O28" s="102"/>
      <c r="P28" s="102"/>
      <c r="Q28" s="178"/>
      <c r="R28" s="178"/>
      <c r="S28" s="176"/>
      <c r="T28" s="176"/>
      <c r="U28" s="177"/>
      <c r="V28" s="177"/>
      <c r="W28" s="102"/>
    </row>
    <row r="29" spans="1:23" ht="27" customHeight="1">
      <c r="A29" s="103">
        <f t="shared" si="2"/>
        <v>18</v>
      </c>
      <c r="B29" s="104" t="e">
        <f>VLOOKUP(D29,spisak!$C$11:$D$30,2,FALSE)</f>
        <v>#N/A</v>
      </c>
      <c r="C29" s="104" t="e">
        <f t="shared" si="1"/>
        <v>#N/A</v>
      </c>
      <c r="D29" s="97"/>
      <c r="E29" s="167"/>
      <c r="F29" s="167"/>
      <c r="G29" s="168" t="str">
        <f t="shared" si="0"/>
        <v/>
      </c>
      <c r="H29" s="169"/>
      <c r="I29" s="95"/>
      <c r="J29" s="96"/>
      <c r="K29" s="96"/>
      <c r="L29" s="96"/>
      <c r="M29" s="96"/>
      <c r="N29" s="96"/>
      <c r="O29" s="96"/>
      <c r="P29" s="96"/>
      <c r="Q29" s="178"/>
      <c r="R29" s="178"/>
      <c r="S29" s="176"/>
      <c r="T29" s="176"/>
      <c r="U29" s="177"/>
      <c r="V29" s="177"/>
      <c r="W29" s="96"/>
    </row>
    <row r="30" spans="1:23" ht="27" customHeight="1">
      <c r="A30" s="98">
        <f t="shared" si="2"/>
        <v>19</v>
      </c>
      <c r="B30" s="99" t="e">
        <f>VLOOKUP(D30,spisak!$C$11:$D$30,2,FALSE)</f>
        <v>#N/A</v>
      </c>
      <c r="C30" s="99" t="e">
        <f t="shared" si="1"/>
        <v>#N/A</v>
      </c>
      <c r="D30" s="106"/>
      <c r="E30" s="164"/>
      <c r="F30" s="164"/>
      <c r="G30" s="165" t="str">
        <f t="shared" si="0"/>
        <v/>
      </c>
      <c r="H30" s="166"/>
      <c r="I30" s="101"/>
      <c r="J30" s="102"/>
      <c r="K30" s="102"/>
      <c r="L30" s="102"/>
      <c r="M30" s="102"/>
      <c r="N30" s="102"/>
      <c r="O30" s="102"/>
      <c r="P30" s="102"/>
      <c r="Q30" s="178"/>
      <c r="R30" s="178"/>
      <c r="S30" s="176"/>
      <c r="T30" s="176"/>
      <c r="U30" s="177"/>
      <c r="V30" s="177"/>
      <c r="W30" s="102"/>
    </row>
    <row r="31" spans="1:23" ht="27" customHeight="1">
      <c r="A31" s="103">
        <f t="shared" si="2"/>
        <v>20</v>
      </c>
      <c r="B31" s="104" t="e">
        <f>VLOOKUP(D31,spisak!$C$11:$D$30,2,FALSE)</f>
        <v>#N/A</v>
      </c>
      <c r="C31" s="104" t="e">
        <f t="shared" si="1"/>
        <v>#N/A</v>
      </c>
      <c r="D31" s="97"/>
      <c r="E31" s="167"/>
      <c r="F31" s="167"/>
      <c r="G31" s="168" t="str">
        <f t="shared" si="0"/>
        <v/>
      </c>
      <c r="H31" s="169"/>
      <c r="I31" s="95"/>
      <c r="J31" s="96"/>
      <c r="K31" s="96"/>
      <c r="L31" s="96"/>
      <c r="M31" s="96"/>
      <c r="N31" s="96"/>
      <c r="O31" s="96"/>
      <c r="P31" s="96"/>
      <c r="Q31" s="179"/>
      <c r="R31" s="179"/>
      <c r="S31" s="176"/>
      <c r="T31" s="176"/>
      <c r="U31" s="177"/>
      <c r="V31" s="177"/>
      <c r="W31" s="96"/>
    </row>
    <row r="32" spans="1:23" ht="15">
      <c r="A32" s="107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ht="15">
      <c r="A33" s="107"/>
      <c r="B33" s="108"/>
      <c r="C33" s="108"/>
      <c r="D33" s="115"/>
      <c r="E33" s="115"/>
      <c r="F33" s="115"/>
      <c r="G33" s="115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15.75" thickBot="1">
      <c r="A34" s="107"/>
      <c r="B34" s="108"/>
      <c r="C34" s="108"/>
      <c r="D34" s="111"/>
      <c r="E34" s="111"/>
      <c r="F34" s="111"/>
      <c r="G34" s="111"/>
      <c r="H34" s="114"/>
      <c r="I34" s="109"/>
      <c r="J34" s="109"/>
      <c r="K34" s="109"/>
      <c r="L34" s="109"/>
      <c r="M34" s="111"/>
      <c r="N34" s="111"/>
      <c r="O34" s="111"/>
      <c r="P34" s="110"/>
    </row>
    <row r="35" spans="1:16" ht="15">
      <c r="A35" s="107"/>
      <c r="B35" s="108"/>
      <c r="C35" s="108"/>
      <c r="D35" s="113" t="s">
        <v>677</v>
      </c>
      <c r="E35" s="113"/>
      <c r="F35" s="113"/>
      <c r="G35" s="110"/>
      <c r="H35" s="110"/>
      <c r="I35" s="109"/>
      <c r="J35" s="109"/>
      <c r="K35" s="109"/>
      <c r="L35" s="109"/>
      <c r="M35" s="190" t="s">
        <v>676</v>
      </c>
      <c r="N35" s="190"/>
      <c r="O35" s="190"/>
      <c r="P35" s="110"/>
    </row>
    <row r="36" spans="1:16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6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6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6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6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6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6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6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6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6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6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6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6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15">
      <c r="B524" s="80"/>
      <c r="C524" s="80"/>
    </row>
    <row r="525" spans="2:15">
      <c r="B525" s="80"/>
      <c r="C525" s="80"/>
    </row>
    <row r="526" spans="2:15">
      <c r="B526" s="80"/>
      <c r="C526" s="80"/>
    </row>
    <row r="527" spans="2:15">
      <c r="B527" s="80"/>
      <c r="C527" s="80"/>
    </row>
    <row r="528" spans="2:15">
      <c r="B528" s="80"/>
      <c r="C528" s="80"/>
    </row>
    <row r="529" spans="2:3">
      <c r="B529" s="80"/>
      <c r="C529" s="80"/>
    </row>
    <row r="530" spans="2:3">
      <c r="B530" s="80"/>
      <c r="C530" s="80"/>
    </row>
    <row r="531" spans="2:3">
      <c r="B531" s="80"/>
      <c r="C531" s="80"/>
    </row>
    <row r="532" spans="2:3">
      <c r="B532" s="80"/>
      <c r="C532" s="80"/>
    </row>
    <row r="533" spans="2:3">
      <c r="B533" s="80"/>
      <c r="C533" s="80"/>
    </row>
    <row r="534" spans="2:3">
      <c r="B534" s="80"/>
      <c r="C534" s="80"/>
    </row>
    <row r="535" spans="2:3">
      <c r="B535" s="80"/>
      <c r="C535" s="80"/>
    </row>
    <row r="536" spans="2:3">
      <c r="B536" s="80"/>
      <c r="C536" s="80"/>
    </row>
    <row r="537" spans="2:3">
      <c r="B537" s="80"/>
      <c r="C537" s="80"/>
    </row>
    <row r="538" spans="2:3">
      <c r="B538" s="80"/>
      <c r="C538" s="80"/>
    </row>
    <row r="539" spans="2:3">
      <c r="B539" s="80"/>
      <c r="C539" s="80"/>
    </row>
    <row r="540" spans="2:3">
      <c r="B540" s="80"/>
      <c r="C540" s="80"/>
    </row>
    <row r="541" spans="2:3">
      <c r="B541" s="80"/>
      <c r="C541" s="80"/>
    </row>
    <row r="542" spans="2:3">
      <c r="B542" s="80"/>
      <c r="C542" s="80"/>
    </row>
    <row r="543" spans="2:3">
      <c r="B543" s="80"/>
      <c r="C543" s="80"/>
    </row>
    <row r="544" spans="2:3">
      <c r="B544" s="80"/>
      <c r="C544" s="80"/>
    </row>
    <row r="545" spans="2:3">
      <c r="B545" s="80"/>
      <c r="C545" s="80"/>
    </row>
    <row r="546" spans="2:3">
      <c r="B546" s="80"/>
      <c r="C546" s="80"/>
    </row>
    <row r="547" spans="2:3">
      <c r="B547" s="80"/>
      <c r="C547" s="80"/>
    </row>
    <row r="548" spans="2:3">
      <c r="B548" s="80"/>
      <c r="C548" s="80"/>
    </row>
    <row r="549" spans="2:3">
      <c r="B549" s="80"/>
      <c r="C549" s="80"/>
    </row>
    <row r="550" spans="2:3">
      <c r="B550" s="80"/>
      <c r="C550" s="80"/>
    </row>
    <row r="551" spans="2:3">
      <c r="B551" s="80"/>
      <c r="C551" s="80"/>
    </row>
    <row r="552" spans="2:3">
      <c r="B552" s="80"/>
      <c r="C552" s="80"/>
    </row>
    <row r="553" spans="2:3">
      <c r="B553" s="80"/>
      <c r="C553" s="80"/>
    </row>
    <row r="554" spans="2:3">
      <c r="B554" s="80"/>
      <c r="C554" s="80"/>
    </row>
    <row r="555" spans="2:3">
      <c r="B555" s="80"/>
      <c r="C555" s="80"/>
    </row>
    <row r="556" spans="2:3">
      <c r="B556" s="80"/>
      <c r="C556" s="80"/>
    </row>
    <row r="557" spans="2:3">
      <c r="B557" s="80"/>
      <c r="C557" s="80"/>
    </row>
    <row r="558" spans="2:3">
      <c r="B558" s="80"/>
      <c r="C558" s="80"/>
    </row>
    <row r="559" spans="2:3">
      <c r="B559" s="80"/>
      <c r="C559" s="80"/>
    </row>
    <row r="560" spans="2:3">
      <c r="B560" s="80"/>
      <c r="C560" s="80"/>
    </row>
    <row r="561" spans="2:3">
      <c r="B561" s="80"/>
      <c r="C561" s="80"/>
    </row>
    <row r="562" spans="2:3">
      <c r="B562" s="80"/>
      <c r="C562" s="80"/>
    </row>
    <row r="563" spans="2:3">
      <c r="B563" s="80"/>
      <c r="C563" s="80"/>
    </row>
    <row r="564" spans="2:3">
      <c r="B564" s="80"/>
      <c r="C564" s="80"/>
    </row>
    <row r="565" spans="2:3">
      <c r="B565" s="80"/>
      <c r="C565" s="80"/>
    </row>
    <row r="566" spans="2:3">
      <c r="B566" s="80"/>
      <c r="C566" s="80"/>
    </row>
    <row r="567" spans="2:3">
      <c r="B567" s="80"/>
      <c r="C567" s="80"/>
    </row>
    <row r="568" spans="2:3">
      <c r="B568" s="80"/>
      <c r="C568" s="80"/>
    </row>
    <row r="569" spans="2:3">
      <c r="B569" s="80"/>
      <c r="C569" s="80"/>
    </row>
    <row r="570" spans="2:3">
      <c r="B570" s="80"/>
      <c r="C570" s="80"/>
    </row>
    <row r="571" spans="2:3">
      <c r="B571" s="80"/>
      <c r="C571" s="80"/>
    </row>
    <row r="572" spans="2:3">
      <c r="B572" s="80"/>
      <c r="C572" s="80"/>
    </row>
    <row r="573" spans="2:3">
      <c r="B573" s="80"/>
      <c r="C573" s="80"/>
    </row>
    <row r="574" spans="2:3">
      <c r="B574" s="80"/>
      <c r="C574" s="80"/>
    </row>
    <row r="575" spans="2:3">
      <c r="B575" s="80"/>
      <c r="C575" s="80"/>
    </row>
    <row r="576" spans="2:3">
      <c r="B576" s="80"/>
      <c r="C576" s="80"/>
    </row>
    <row r="577" spans="2:3">
      <c r="B577" s="80"/>
      <c r="C577" s="80"/>
    </row>
    <row r="578" spans="2:3">
      <c r="B578" s="80"/>
      <c r="C578" s="80"/>
    </row>
    <row r="579" spans="2:3">
      <c r="B579" s="80"/>
      <c r="C579" s="80"/>
    </row>
    <row r="580" spans="2:3">
      <c r="B580" s="80"/>
      <c r="C580" s="80"/>
    </row>
    <row r="581" spans="2:3">
      <c r="B581" s="80"/>
      <c r="C581" s="80"/>
    </row>
    <row r="582" spans="2:3">
      <c r="B582" s="80"/>
      <c r="C582" s="80"/>
    </row>
    <row r="583" spans="2:3">
      <c r="B583" s="80"/>
      <c r="C583" s="80"/>
    </row>
    <row r="584" spans="2:3">
      <c r="B584" s="80"/>
      <c r="C584" s="80"/>
    </row>
    <row r="585" spans="2:3">
      <c r="B585" s="80"/>
      <c r="C585" s="80"/>
    </row>
    <row r="586" spans="2:3">
      <c r="B586" s="80"/>
      <c r="C586" s="80"/>
    </row>
    <row r="587" spans="2:3">
      <c r="B587" s="80"/>
      <c r="C587" s="80"/>
    </row>
    <row r="588" spans="2:3">
      <c r="B588" s="80"/>
      <c r="C588" s="80"/>
    </row>
    <row r="589" spans="2:3">
      <c r="B589" s="80"/>
      <c r="C589" s="80"/>
    </row>
    <row r="590" spans="2:3">
      <c r="B590" s="80"/>
      <c r="C590" s="80"/>
    </row>
    <row r="591" spans="2:3">
      <c r="B591" s="80"/>
      <c r="C591" s="80"/>
    </row>
    <row r="592" spans="2:3">
      <c r="B592" s="80"/>
      <c r="C592" s="80"/>
    </row>
    <row r="593" spans="2:3">
      <c r="B593" s="80"/>
      <c r="C593" s="80"/>
    </row>
    <row r="594" spans="2:3">
      <c r="B594" s="80"/>
      <c r="C594" s="80"/>
    </row>
    <row r="595" spans="2:3">
      <c r="B595" s="80"/>
      <c r="C595" s="80"/>
    </row>
    <row r="596" spans="2:3">
      <c r="B596" s="80"/>
      <c r="C596" s="80"/>
    </row>
  </sheetData>
  <sheetProtection password="DCCF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38" orientation="landscape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80" t="s">
        <v>718</v>
      </c>
      <c r="B1" s="180" t="s">
        <v>813</v>
      </c>
      <c r="C1" s="180" t="s">
        <v>814</v>
      </c>
    </row>
    <row r="2" spans="1:3">
      <c r="A2" s="181">
        <v>1</v>
      </c>
      <c r="B2" s="182" t="s">
        <v>815</v>
      </c>
      <c r="C2" s="183">
        <f t="shared" ref="C2:C65" si="0">VALUE(A2)</f>
        <v>1</v>
      </c>
    </row>
    <row r="3" spans="1:3">
      <c r="A3" s="181">
        <v>2</v>
      </c>
      <c r="B3" s="182" t="s">
        <v>816</v>
      </c>
      <c r="C3" s="183">
        <f t="shared" si="0"/>
        <v>2</v>
      </c>
    </row>
    <row r="4" spans="1:3">
      <c r="A4" s="181">
        <v>3</v>
      </c>
      <c r="B4" s="182" t="s">
        <v>817</v>
      </c>
      <c r="C4" s="183">
        <f t="shared" si="0"/>
        <v>3</v>
      </c>
    </row>
    <row r="5" spans="1:3">
      <c r="A5" s="181">
        <v>4</v>
      </c>
      <c r="B5" s="182" t="s">
        <v>818</v>
      </c>
      <c r="C5" s="183">
        <f t="shared" si="0"/>
        <v>4</v>
      </c>
    </row>
    <row r="6" spans="1:3">
      <c r="A6" s="181">
        <v>6</v>
      </c>
      <c r="B6" s="182" t="s">
        <v>819</v>
      </c>
      <c r="C6" s="183">
        <f t="shared" si="0"/>
        <v>6</v>
      </c>
    </row>
    <row r="7" spans="1:3">
      <c r="A7" s="181">
        <v>7</v>
      </c>
      <c r="B7" s="182" t="s">
        <v>820</v>
      </c>
      <c r="C7" s="183">
        <f t="shared" si="0"/>
        <v>7</v>
      </c>
    </row>
    <row r="8" spans="1:3">
      <c r="A8" s="181">
        <v>8</v>
      </c>
      <c r="B8" s="182" t="s">
        <v>821</v>
      </c>
      <c r="C8" s="183">
        <f t="shared" si="0"/>
        <v>8</v>
      </c>
    </row>
    <row r="9" spans="1:3">
      <c r="A9" s="181">
        <v>9</v>
      </c>
      <c r="B9" s="182" t="s">
        <v>822</v>
      </c>
      <c r="C9" s="183">
        <f t="shared" si="0"/>
        <v>9</v>
      </c>
    </row>
    <row r="10" spans="1:3">
      <c r="A10" s="181">
        <v>23</v>
      </c>
      <c r="B10" s="182" t="s">
        <v>823</v>
      </c>
      <c r="C10" s="183">
        <f t="shared" si="0"/>
        <v>23</v>
      </c>
    </row>
    <row r="11" spans="1:3">
      <c r="A11" s="181">
        <v>24</v>
      </c>
      <c r="B11" s="182" t="s">
        <v>824</v>
      </c>
      <c r="C11" s="183">
        <f t="shared" si="0"/>
        <v>24</v>
      </c>
    </row>
    <row r="12" spans="1:3">
      <c r="A12" s="181">
        <v>25</v>
      </c>
      <c r="B12" s="182" t="s">
        <v>825</v>
      </c>
      <c r="C12" s="183">
        <f t="shared" si="0"/>
        <v>25</v>
      </c>
    </row>
    <row r="13" spans="1:3">
      <c r="A13" s="181">
        <v>26</v>
      </c>
      <c r="B13" s="182" t="s">
        <v>826</v>
      </c>
      <c r="C13" s="183">
        <f t="shared" si="0"/>
        <v>26</v>
      </c>
    </row>
    <row r="14" spans="1:3">
      <c r="A14" s="181">
        <v>27</v>
      </c>
      <c r="B14" s="182" t="s">
        <v>827</v>
      </c>
      <c r="C14" s="183">
        <f t="shared" si="0"/>
        <v>27</v>
      </c>
    </row>
    <row r="15" spans="1:3">
      <c r="A15" s="181">
        <v>28</v>
      </c>
      <c r="B15" s="182" t="s">
        <v>828</v>
      </c>
      <c r="C15" s="183">
        <f t="shared" si="0"/>
        <v>28</v>
      </c>
    </row>
    <row r="16" spans="1:3">
      <c r="A16" s="181">
        <v>29</v>
      </c>
      <c r="B16" s="182" t="s">
        <v>829</v>
      </c>
      <c r="C16" s="183">
        <f t="shared" si="0"/>
        <v>29</v>
      </c>
    </row>
    <row r="17" spans="1:3">
      <c r="A17" s="181">
        <v>30</v>
      </c>
      <c r="B17" s="182" t="s">
        <v>830</v>
      </c>
      <c r="C17" s="183">
        <f t="shared" si="0"/>
        <v>30</v>
      </c>
    </row>
    <row r="18" spans="1:3">
      <c r="A18" s="181">
        <v>31</v>
      </c>
      <c r="B18" s="182" t="s">
        <v>831</v>
      </c>
      <c r="C18" s="183">
        <f t="shared" si="0"/>
        <v>31</v>
      </c>
    </row>
    <row r="19" spans="1:3">
      <c r="A19" s="181">
        <v>32</v>
      </c>
      <c r="B19" s="182" t="s">
        <v>832</v>
      </c>
      <c r="C19" s="183">
        <f t="shared" si="0"/>
        <v>32</v>
      </c>
    </row>
    <row r="20" spans="1:3">
      <c r="A20" s="181">
        <v>33</v>
      </c>
      <c r="B20" s="182" t="s">
        <v>833</v>
      </c>
      <c r="C20" s="183">
        <f t="shared" si="0"/>
        <v>33</v>
      </c>
    </row>
    <row r="21" spans="1:3">
      <c r="A21" s="181">
        <v>34</v>
      </c>
      <c r="B21" s="182" t="s">
        <v>834</v>
      </c>
      <c r="C21" s="183">
        <f t="shared" si="0"/>
        <v>34</v>
      </c>
    </row>
    <row r="22" spans="1:3">
      <c r="A22" s="181">
        <v>35</v>
      </c>
      <c r="B22" s="182" t="s">
        <v>835</v>
      </c>
      <c r="C22" s="183">
        <f t="shared" si="0"/>
        <v>35</v>
      </c>
    </row>
    <row r="23" spans="1:3">
      <c r="A23" s="181">
        <v>36</v>
      </c>
      <c r="B23" s="182" t="s">
        <v>836</v>
      </c>
      <c r="C23" s="183">
        <f t="shared" si="0"/>
        <v>36</v>
      </c>
    </row>
    <row r="24" spans="1:3">
      <c r="A24" s="181">
        <v>37</v>
      </c>
      <c r="B24" s="182" t="s">
        <v>837</v>
      </c>
      <c r="C24" s="183">
        <f t="shared" si="0"/>
        <v>37</v>
      </c>
    </row>
    <row r="25" spans="1:3">
      <c r="A25" s="181">
        <v>38</v>
      </c>
      <c r="B25" s="182" t="s">
        <v>838</v>
      </c>
      <c r="C25" s="183">
        <f t="shared" si="0"/>
        <v>38</v>
      </c>
    </row>
    <row r="26" spans="1:3">
      <c r="A26" s="181">
        <v>39</v>
      </c>
      <c r="B26" s="182" t="s">
        <v>839</v>
      </c>
      <c r="C26" s="183">
        <f t="shared" si="0"/>
        <v>39</v>
      </c>
    </row>
    <row r="27" spans="1:3">
      <c r="A27" s="181">
        <v>40</v>
      </c>
      <c r="B27" s="182" t="s">
        <v>840</v>
      </c>
      <c r="C27" s="183">
        <f t="shared" si="0"/>
        <v>40</v>
      </c>
    </row>
    <row r="28" spans="1:3">
      <c r="A28" s="181">
        <v>41</v>
      </c>
      <c r="B28" s="182" t="s">
        <v>841</v>
      </c>
      <c r="C28" s="183">
        <f t="shared" si="0"/>
        <v>41</v>
      </c>
    </row>
    <row r="29" spans="1:3">
      <c r="A29" s="181">
        <v>42</v>
      </c>
      <c r="B29" s="182" t="s">
        <v>842</v>
      </c>
      <c r="C29" s="183">
        <f t="shared" si="0"/>
        <v>42</v>
      </c>
    </row>
    <row r="30" spans="1:3">
      <c r="A30" s="181">
        <v>43</v>
      </c>
      <c r="B30" s="182" t="s">
        <v>843</v>
      </c>
      <c r="C30" s="183">
        <f t="shared" si="0"/>
        <v>43</v>
      </c>
    </row>
    <row r="31" spans="1:3">
      <c r="A31" s="181">
        <v>44</v>
      </c>
      <c r="B31" s="182" t="s">
        <v>844</v>
      </c>
      <c r="C31" s="183">
        <f t="shared" si="0"/>
        <v>44</v>
      </c>
    </row>
    <row r="32" spans="1:3">
      <c r="A32" s="181">
        <v>45</v>
      </c>
      <c r="B32" s="182" t="s">
        <v>845</v>
      </c>
      <c r="C32" s="183">
        <f t="shared" si="0"/>
        <v>45</v>
      </c>
    </row>
    <row r="33" spans="1:3">
      <c r="A33" s="181">
        <v>46</v>
      </c>
      <c r="B33" s="182" t="s">
        <v>846</v>
      </c>
      <c r="C33" s="183">
        <f t="shared" si="0"/>
        <v>46</v>
      </c>
    </row>
    <row r="34" spans="1:3">
      <c r="A34" s="181">
        <v>48</v>
      </c>
      <c r="B34" s="182" t="s">
        <v>847</v>
      </c>
      <c r="C34" s="183">
        <f t="shared" si="0"/>
        <v>48</v>
      </c>
    </row>
    <row r="35" spans="1:3">
      <c r="A35" s="181">
        <v>50</v>
      </c>
      <c r="B35" s="182" t="s">
        <v>848</v>
      </c>
      <c r="C35" s="183">
        <f t="shared" si="0"/>
        <v>50</v>
      </c>
    </row>
    <row r="36" spans="1:3">
      <c r="A36" s="181">
        <v>51</v>
      </c>
      <c r="B36" s="182" t="s">
        <v>849</v>
      </c>
      <c r="C36" s="183">
        <f t="shared" si="0"/>
        <v>51</v>
      </c>
    </row>
    <row r="37" spans="1:3">
      <c r="A37" s="181">
        <v>52</v>
      </c>
      <c r="B37" s="182" t="s">
        <v>850</v>
      </c>
      <c r="C37" s="183">
        <f t="shared" si="0"/>
        <v>52</v>
      </c>
    </row>
    <row r="38" spans="1:3">
      <c r="A38" s="181">
        <v>53</v>
      </c>
      <c r="B38" s="182" t="s">
        <v>851</v>
      </c>
      <c r="C38" s="183">
        <f t="shared" si="0"/>
        <v>53</v>
      </c>
    </row>
    <row r="39" spans="1:3">
      <c r="A39" s="181">
        <v>54</v>
      </c>
      <c r="B39" s="182" t="s">
        <v>852</v>
      </c>
      <c r="C39" s="183">
        <f t="shared" si="0"/>
        <v>54</v>
      </c>
    </row>
    <row r="40" spans="1:3">
      <c r="A40" s="181">
        <v>55</v>
      </c>
      <c r="B40" s="182" t="s">
        <v>853</v>
      </c>
      <c r="C40" s="183">
        <f t="shared" si="0"/>
        <v>55</v>
      </c>
    </row>
    <row r="41" spans="1:3">
      <c r="A41" s="181">
        <v>57</v>
      </c>
      <c r="B41" s="182" t="s">
        <v>854</v>
      </c>
      <c r="C41" s="183">
        <f t="shared" si="0"/>
        <v>57</v>
      </c>
    </row>
    <row r="42" spans="1:3">
      <c r="A42" s="181">
        <v>58</v>
      </c>
      <c r="B42" s="182" t="s">
        <v>855</v>
      </c>
      <c r="C42" s="183">
        <f t="shared" si="0"/>
        <v>58</v>
      </c>
    </row>
    <row r="43" spans="1:3">
      <c r="A43" s="181">
        <v>59</v>
      </c>
      <c r="B43" s="182" t="s">
        <v>856</v>
      </c>
      <c r="C43" s="183">
        <f t="shared" si="0"/>
        <v>59</v>
      </c>
    </row>
    <row r="44" spans="1:3">
      <c r="A44" s="181">
        <v>59</v>
      </c>
      <c r="B44" s="182" t="s">
        <v>856</v>
      </c>
      <c r="C44" s="183">
        <f t="shared" si="0"/>
        <v>59</v>
      </c>
    </row>
    <row r="45" spans="1:3">
      <c r="A45" s="181">
        <v>60</v>
      </c>
      <c r="B45" s="182" t="s">
        <v>857</v>
      </c>
      <c r="C45" s="183">
        <f t="shared" si="0"/>
        <v>60</v>
      </c>
    </row>
    <row r="46" spans="1:3">
      <c r="A46" s="181">
        <v>61</v>
      </c>
      <c r="B46" s="182" t="s">
        <v>858</v>
      </c>
      <c r="C46" s="183">
        <f t="shared" si="0"/>
        <v>61</v>
      </c>
    </row>
    <row r="47" spans="1:3">
      <c r="A47" s="181">
        <v>62</v>
      </c>
      <c r="B47" s="182" t="s">
        <v>859</v>
      </c>
      <c r="C47" s="183">
        <f t="shared" si="0"/>
        <v>62</v>
      </c>
    </row>
    <row r="48" spans="1:3">
      <c r="A48" s="181">
        <v>63</v>
      </c>
      <c r="B48" s="182" t="s">
        <v>860</v>
      </c>
      <c r="C48" s="183">
        <f t="shared" si="0"/>
        <v>63</v>
      </c>
    </row>
    <row r="49" spans="1:3">
      <c r="A49" s="181">
        <v>65</v>
      </c>
      <c r="B49" s="182" t="s">
        <v>861</v>
      </c>
      <c r="C49" s="183">
        <f t="shared" si="0"/>
        <v>65</v>
      </c>
    </row>
    <row r="50" spans="1:3">
      <c r="A50" s="181">
        <v>66</v>
      </c>
      <c r="B50" s="182" t="s">
        <v>862</v>
      </c>
      <c r="C50" s="183">
        <f t="shared" si="0"/>
        <v>66</v>
      </c>
    </row>
    <row r="51" spans="1:3">
      <c r="A51" s="181">
        <v>67</v>
      </c>
      <c r="B51" s="182" t="s">
        <v>863</v>
      </c>
      <c r="C51" s="183">
        <f t="shared" si="0"/>
        <v>67</v>
      </c>
    </row>
    <row r="52" spans="1:3">
      <c r="A52" s="181">
        <v>68</v>
      </c>
      <c r="B52" s="182" t="s">
        <v>864</v>
      </c>
      <c r="C52" s="183">
        <f t="shared" si="0"/>
        <v>68</v>
      </c>
    </row>
    <row r="53" spans="1:3">
      <c r="A53" s="181">
        <v>69</v>
      </c>
      <c r="B53" s="182" t="s">
        <v>865</v>
      </c>
      <c r="C53" s="183">
        <f t="shared" si="0"/>
        <v>69</v>
      </c>
    </row>
    <row r="54" spans="1:3">
      <c r="A54" s="181">
        <v>72</v>
      </c>
      <c r="B54" s="182" t="s">
        <v>866</v>
      </c>
      <c r="C54" s="183">
        <f t="shared" si="0"/>
        <v>72</v>
      </c>
    </row>
    <row r="55" spans="1:3">
      <c r="A55" s="181">
        <v>74</v>
      </c>
      <c r="B55" s="182" t="s">
        <v>867</v>
      </c>
      <c r="C55" s="183">
        <f t="shared" si="0"/>
        <v>74</v>
      </c>
    </row>
    <row r="56" spans="1:3">
      <c r="A56" s="181">
        <v>75</v>
      </c>
      <c r="B56" s="182" t="s">
        <v>868</v>
      </c>
      <c r="C56" s="183">
        <f t="shared" si="0"/>
        <v>75</v>
      </c>
    </row>
    <row r="57" spans="1:3">
      <c r="A57" s="181">
        <v>76</v>
      </c>
      <c r="B57" s="182" t="s">
        <v>869</v>
      </c>
      <c r="C57" s="183">
        <f t="shared" si="0"/>
        <v>76</v>
      </c>
    </row>
    <row r="58" spans="1:3">
      <c r="A58" s="181">
        <v>77</v>
      </c>
      <c r="B58" s="182" t="s">
        <v>870</v>
      </c>
      <c r="C58" s="183">
        <f t="shared" si="0"/>
        <v>77</v>
      </c>
    </row>
    <row r="59" spans="1:3">
      <c r="A59" s="181">
        <v>78</v>
      </c>
      <c r="B59" s="182" t="s">
        <v>871</v>
      </c>
      <c r="C59" s="183">
        <f t="shared" si="0"/>
        <v>78</v>
      </c>
    </row>
    <row r="60" spans="1:3">
      <c r="A60" s="181">
        <v>79</v>
      </c>
      <c r="B60" s="182" t="s">
        <v>872</v>
      </c>
      <c r="C60" s="183">
        <f t="shared" si="0"/>
        <v>79</v>
      </c>
    </row>
    <row r="61" spans="1:3">
      <c r="A61" s="181">
        <v>80</v>
      </c>
      <c r="B61" s="182" t="s">
        <v>873</v>
      </c>
      <c r="C61" s="183">
        <f t="shared" si="0"/>
        <v>80</v>
      </c>
    </row>
    <row r="62" spans="1:3">
      <c r="A62" s="181">
        <v>81</v>
      </c>
      <c r="B62" s="182" t="s">
        <v>874</v>
      </c>
      <c r="C62" s="183">
        <f t="shared" si="0"/>
        <v>81</v>
      </c>
    </row>
    <row r="63" spans="1:3">
      <c r="A63" s="181">
        <v>82</v>
      </c>
      <c r="B63" s="182" t="s">
        <v>875</v>
      </c>
      <c r="C63" s="183">
        <f t="shared" si="0"/>
        <v>82</v>
      </c>
    </row>
    <row r="64" spans="1:3">
      <c r="A64" s="181">
        <v>83</v>
      </c>
      <c r="B64" s="182" t="s">
        <v>876</v>
      </c>
      <c r="C64" s="183">
        <f t="shared" si="0"/>
        <v>83</v>
      </c>
    </row>
    <row r="65" spans="1:3">
      <c r="A65" s="181">
        <v>84</v>
      </c>
      <c r="B65" s="182" t="s">
        <v>877</v>
      </c>
      <c r="C65" s="183">
        <f t="shared" si="0"/>
        <v>84</v>
      </c>
    </row>
    <row r="66" spans="1:3">
      <c r="A66" s="181">
        <v>85</v>
      </c>
      <c r="B66" s="182" t="s">
        <v>878</v>
      </c>
      <c r="C66" s="183">
        <f t="shared" ref="C66:C129" si="1">VALUE(A66)</f>
        <v>85</v>
      </c>
    </row>
    <row r="67" spans="1:3">
      <c r="A67" s="181">
        <v>86</v>
      </c>
      <c r="B67" s="182" t="s">
        <v>879</v>
      </c>
      <c r="C67" s="183">
        <f t="shared" si="1"/>
        <v>86</v>
      </c>
    </row>
    <row r="68" spans="1:3">
      <c r="A68" s="181">
        <v>87</v>
      </c>
      <c r="B68" s="182" t="s">
        <v>880</v>
      </c>
      <c r="C68" s="183">
        <f t="shared" si="1"/>
        <v>87</v>
      </c>
    </row>
    <row r="69" spans="1:3">
      <c r="A69" s="181">
        <v>88</v>
      </c>
      <c r="B69" s="182" t="s">
        <v>881</v>
      </c>
      <c r="C69" s="183">
        <f t="shared" si="1"/>
        <v>88</v>
      </c>
    </row>
    <row r="70" spans="1:3">
      <c r="A70" s="181">
        <v>89</v>
      </c>
      <c r="B70" s="182" t="s">
        <v>882</v>
      </c>
      <c r="C70" s="183">
        <f t="shared" si="1"/>
        <v>89</v>
      </c>
    </row>
    <row r="71" spans="1:3">
      <c r="A71" s="181">
        <v>91</v>
      </c>
      <c r="B71" s="182" t="s">
        <v>883</v>
      </c>
      <c r="C71" s="183">
        <f t="shared" si="1"/>
        <v>91</v>
      </c>
    </row>
    <row r="72" spans="1:3">
      <c r="A72" s="181">
        <v>92</v>
      </c>
      <c r="B72" s="182" t="s">
        <v>884</v>
      </c>
      <c r="C72" s="183">
        <f t="shared" si="1"/>
        <v>92</v>
      </c>
    </row>
    <row r="73" spans="1:3">
      <c r="A73" s="181">
        <v>93</v>
      </c>
      <c r="B73" s="182" t="s">
        <v>885</v>
      </c>
      <c r="C73" s="183">
        <f t="shared" si="1"/>
        <v>93</v>
      </c>
    </row>
    <row r="74" spans="1:3">
      <c r="A74" s="181">
        <v>94</v>
      </c>
      <c r="B74" s="182" t="s">
        <v>886</v>
      </c>
      <c r="C74" s="183">
        <f t="shared" si="1"/>
        <v>94</v>
      </c>
    </row>
    <row r="75" spans="1:3">
      <c r="A75" s="181">
        <v>95</v>
      </c>
      <c r="B75" s="182" t="s">
        <v>887</v>
      </c>
      <c r="C75" s="183">
        <f t="shared" si="1"/>
        <v>95</v>
      </c>
    </row>
    <row r="76" spans="1:3">
      <c r="A76" s="181">
        <v>96</v>
      </c>
      <c r="B76" s="182" t="s">
        <v>888</v>
      </c>
      <c r="C76" s="183">
        <f t="shared" si="1"/>
        <v>96</v>
      </c>
    </row>
    <row r="77" spans="1:3">
      <c r="A77" s="181">
        <v>97</v>
      </c>
      <c r="B77" s="182" t="s">
        <v>889</v>
      </c>
      <c r="C77" s="183">
        <f t="shared" si="1"/>
        <v>97</v>
      </c>
    </row>
    <row r="78" spans="1:3">
      <c r="A78" s="181">
        <v>98</v>
      </c>
      <c r="B78" s="182" t="s">
        <v>890</v>
      </c>
      <c r="C78" s="183">
        <f t="shared" si="1"/>
        <v>98</v>
      </c>
    </row>
    <row r="79" spans="1:3">
      <c r="A79" s="181">
        <v>99</v>
      </c>
      <c r="B79" s="182" t="s">
        <v>891</v>
      </c>
      <c r="C79" s="183">
        <f t="shared" si="1"/>
        <v>99</v>
      </c>
    </row>
    <row r="80" spans="1:3">
      <c r="A80" s="181">
        <v>100</v>
      </c>
      <c r="B80" s="182" t="s">
        <v>892</v>
      </c>
      <c r="C80" s="183">
        <f t="shared" si="1"/>
        <v>100</v>
      </c>
    </row>
    <row r="81" spans="1:3">
      <c r="A81" s="181">
        <v>101</v>
      </c>
      <c r="B81" s="182" t="s">
        <v>893</v>
      </c>
      <c r="C81" s="183">
        <f t="shared" si="1"/>
        <v>101</v>
      </c>
    </row>
    <row r="82" spans="1:3">
      <c r="A82" s="181">
        <v>102</v>
      </c>
      <c r="B82" s="182" t="s">
        <v>894</v>
      </c>
      <c r="C82" s="183">
        <f t="shared" si="1"/>
        <v>102</v>
      </c>
    </row>
    <row r="83" spans="1:3">
      <c r="A83" s="181">
        <v>103</v>
      </c>
      <c r="B83" s="182" t="s">
        <v>895</v>
      </c>
      <c r="C83" s="183">
        <f t="shared" si="1"/>
        <v>103</v>
      </c>
    </row>
    <row r="84" spans="1:3">
      <c r="A84" s="181">
        <v>104</v>
      </c>
      <c r="B84" s="182" t="s">
        <v>896</v>
      </c>
      <c r="C84" s="183">
        <f t="shared" si="1"/>
        <v>104</v>
      </c>
    </row>
    <row r="85" spans="1:3">
      <c r="A85" s="181">
        <v>105</v>
      </c>
      <c r="B85" s="182" t="s">
        <v>897</v>
      </c>
      <c r="C85" s="183">
        <f t="shared" si="1"/>
        <v>105</v>
      </c>
    </row>
    <row r="86" spans="1:3">
      <c r="A86" s="181">
        <v>107</v>
      </c>
      <c r="B86" s="182" t="s">
        <v>898</v>
      </c>
      <c r="C86" s="183">
        <f t="shared" si="1"/>
        <v>107</v>
      </c>
    </row>
    <row r="87" spans="1:3">
      <c r="A87" s="181">
        <v>108</v>
      </c>
      <c r="B87" s="182" t="s">
        <v>899</v>
      </c>
      <c r="C87" s="183">
        <f t="shared" si="1"/>
        <v>108</v>
      </c>
    </row>
    <row r="88" spans="1:3">
      <c r="A88" s="181">
        <v>109</v>
      </c>
      <c r="B88" s="182" t="s">
        <v>900</v>
      </c>
      <c r="C88" s="183">
        <f t="shared" si="1"/>
        <v>109</v>
      </c>
    </row>
    <row r="89" spans="1:3">
      <c r="A89" s="181">
        <v>110</v>
      </c>
      <c r="B89" s="182" t="s">
        <v>901</v>
      </c>
      <c r="C89" s="183">
        <f t="shared" si="1"/>
        <v>110</v>
      </c>
    </row>
    <row r="90" spans="1:3">
      <c r="A90" s="181">
        <v>111</v>
      </c>
      <c r="B90" s="182" t="s">
        <v>902</v>
      </c>
      <c r="C90" s="183">
        <f t="shared" si="1"/>
        <v>111</v>
      </c>
    </row>
    <row r="91" spans="1:3">
      <c r="A91" s="181">
        <v>112</v>
      </c>
      <c r="B91" s="182" t="s">
        <v>903</v>
      </c>
      <c r="C91" s="183">
        <f t="shared" si="1"/>
        <v>112</v>
      </c>
    </row>
    <row r="92" spans="1:3">
      <c r="A92" s="181">
        <v>113</v>
      </c>
      <c r="B92" s="182" t="s">
        <v>904</v>
      </c>
      <c r="C92" s="183">
        <f t="shared" si="1"/>
        <v>113</v>
      </c>
    </row>
    <row r="93" spans="1:3">
      <c r="A93" s="181">
        <v>114</v>
      </c>
      <c r="B93" s="182" t="s">
        <v>905</v>
      </c>
      <c r="C93" s="183">
        <f t="shared" si="1"/>
        <v>114</v>
      </c>
    </row>
    <row r="94" spans="1:3">
      <c r="A94" s="181">
        <v>115</v>
      </c>
      <c r="B94" s="182" t="s">
        <v>906</v>
      </c>
      <c r="C94" s="183">
        <f t="shared" si="1"/>
        <v>115</v>
      </c>
    </row>
    <row r="95" spans="1:3">
      <c r="A95" s="181">
        <v>116</v>
      </c>
      <c r="B95" s="182" t="s">
        <v>907</v>
      </c>
      <c r="C95" s="183">
        <f t="shared" si="1"/>
        <v>116</v>
      </c>
    </row>
    <row r="96" spans="1:3">
      <c r="A96" s="181">
        <v>117</v>
      </c>
      <c r="B96" s="182" t="s">
        <v>908</v>
      </c>
      <c r="C96" s="183">
        <f t="shared" si="1"/>
        <v>117</v>
      </c>
    </row>
    <row r="97" spans="1:3">
      <c r="A97" s="181">
        <v>118</v>
      </c>
      <c r="B97" s="182" t="s">
        <v>909</v>
      </c>
      <c r="C97" s="183">
        <f t="shared" si="1"/>
        <v>118</v>
      </c>
    </row>
    <row r="98" spans="1:3">
      <c r="A98" s="181">
        <v>119</v>
      </c>
      <c r="B98" s="182" t="s">
        <v>910</v>
      </c>
      <c r="C98" s="183">
        <f t="shared" si="1"/>
        <v>119</v>
      </c>
    </row>
    <row r="99" spans="1:3">
      <c r="A99" s="181">
        <v>121</v>
      </c>
      <c r="B99" s="182" t="s">
        <v>911</v>
      </c>
      <c r="C99" s="183">
        <f t="shared" si="1"/>
        <v>121</v>
      </c>
    </row>
    <row r="100" spans="1:3">
      <c r="A100" s="181">
        <v>201</v>
      </c>
      <c r="B100" s="182" t="s">
        <v>912</v>
      </c>
      <c r="C100" s="183">
        <f t="shared" si="1"/>
        <v>201</v>
      </c>
    </row>
    <row r="101" spans="1:3">
      <c r="A101" s="181">
        <v>202</v>
      </c>
      <c r="B101" s="182" t="s">
        <v>913</v>
      </c>
      <c r="C101" s="183">
        <f t="shared" si="1"/>
        <v>202</v>
      </c>
    </row>
    <row r="102" spans="1:3">
      <c r="A102" s="181">
        <v>203</v>
      </c>
      <c r="B102" s="182" t="s">
        <v>914</v>
      </c>
      <c r="C102" s="183">
        <f t="shared" si="1"/>
        <v>203</v>
      </c>
    </row>
    <row r="103" spans="1:3">
      <c r="A103" s="181">
        <v>204</v>
      </c>
      <c r="B103" s="182" t="s">
        <v>915</v>
      </c>
      <c r="C103" s="183">
        <f t="shared" si="1"/>
        <v>204</v>
      </c>
    </row>
    <row r="104" spans="1:3">
      <c r="A104" s="181">
        <v>205</v>
      </c>
      <c r="B104" s="182" t="s">
        <v>916</v>
      </c>
      <c r="C104" s="183">
        <f t="shared" si="1"/>
        <v>205</v>
      </c>
    </row>
    <row r="105" spans="1:3">
      <c r="A105" s="181">
        <v>206</v>
      </c>
      <c r="B105" s="182" t="s">
        <v>917</v>
      </c>
      <c r="C105" s="183">
        <f t="shared" si="1"/>
        <v>206</v>
      </c>
    </row>
    <row r="106" spans="1:3">
      <c r="A106" s="181">
        <v>207</v>
      </c>
      <c r="B106" s="182" t="s">
        <v>918</v>
      </c>
      <c r="C106" s="183">
        <f t="shared" si="1"/>
        <v>207</v>
      </c>
    </row>
    <row r="107" spans="1:3">
      <c r="A107" s="181">
        <v>208</v>
      </c>
      <c r="B107" s="182" t="s">
        <v>919</v>
      </c>
      <c r="C107" s="183">
        <f t="shared" si="1"/>
        <v>208</v>
      </c>
    </row>
    <row r="108" spans="1:3">
      <c r="A108" s="181">
        <v>209</v>
      </c>
      <c r="B108" s="182" t="s">
        <v>920</v>
      </c>
      <c r="C108" s="183">
        <f t="shared" si="1"/>
        <v>209</v>
      </c>
    </row>
    <row r="109" spans="1:3">
      <c r="A109" s="181">
        <v>210</v>
      </c>
      <c r="B109" s="182" t="s">
        <v>921</v>
      </c>
      <c r="C109" s="183">
        <f t="shared" si="1"/>
        <v>210</v>
      </c>
    </row>
    <row r="110" spans="1:3">
      <c r="A110" s="181">
        <v>211</v>
      </c>
      <c r="B110" s="182" t="s">
        <v>922</v>
      </c>
      <c r="C110" s="183">
        <f t="shared" si="1"/>
        <v>211</v>
      </c>
    </row>
    <row r="111" spans="1:3">
      <c r="A111" s="181">
        <v>212</v>
      </c>
      <c r="B111" s="182" t="s">
        <v>923</v>
      </c>
      <c r="C111" s="183">
        <f t="shared" si="1"/>
        <v>212</v>
      </c>
    </row>
    <row r="112" spans="1:3">
      <c r="A112" s="181">
        <v>213</v>
      </c>
      <c r="B112" s="182" t="s">
        <v>924</v>
      </c>
      <c r="C112" s="183">
        <f t="shared" si="1"/>
        <v>213</v>
      </c>
    </row>
    <row r="113" spans="1:3">
      <c r="A113" s="181">
        <v>214</v>
      </c>
      <c r="B113" s="182" t="s">
        <v>925</v>
      </c>
      <c r="C113" s="183">
        <f t="shared" si="1"/>
        <v>214</v>
      </c>
    </row>
    <row r="114" spans="1:3">
      <c r="A114" s="181">
        <v>215</v>
      </c>
      <c r="B114" s="182" t="s">
        <v>926</v>
      </c>
      <c r="C114" s="183">
        <f t="shared" si="1"/>
        <v>215</v>
      </c>
    </row>
    <row r="115" spans="1:3">
      <c r="A115" s="181">
        <v>216</v>
      </c>
      <c r="B115" s="182" t="s">
        <v>927</v>
      </c>
      <c r="C115" s="183">
        <f t="shared" si="1"/>
        <v>216</v>
      </c>
    </row>
    <row r="116" spans="1:3">
      <c r="A116" s="181">
        <v>217</v>
      </c>
      <c r="B116" s="182" t="s">
        <v>928</v>
      </c>
      <c r="C116" s="183">
        <f t="shared" si="1"/>
        <v>217</v>
      </c>
    </row>
    <row r="117" spans="1:3">
      <c r="A117" s="181">
        <v>218</v>
      </c>
      <c r="B117" s="182" t="s">
        <v>929</v>
      </c>
      <c r="C117" s="183">
        <f t="shared" si="1"/>
        <v>218</v>
      </c>
    </row>
    <row r="118" spans="1:3">
      <c r="A118" s="181">
        <v>219</v>
      </c>
      <c r="B118" s="182" t="s">
        <v>930</v>
      </c>
      <c r="C118" s="183">
        <f t="shared" si="1"/>
        <v>219</v>
      </c>
    </row>
    <row r="119" spans="1:3">
      <c r="A119" s="181">
        <v>220</v>
      </c>
      <c r="B119" s="182" t="s">
        <v>931</v>
      </c>
      <c r="C119" s="183">
        <f t="shared" si="1"/>
        <v>220</v>
      </c>
    </row>
    <row r="120" spans="1:3">
      <c r="A120" s="181">
        <v>221</v>
      </c>
      <c r="B120" s="182" t="s">
        <v>932</v>
      </c>
      <c r="C120" s="183">
        <f t="shared" si="1"/>
        <v>221</v>
      </c>
    </row>
    <row r="121" spans="1:3">
      <c r="A121" s="181">
        <v>222</v>
      </c>
      <c r="B121" s="182" t="s">
        <v>933</v>
      </c>
      <c r="C121" s="183">
        <f t="shared" si="1"/>
        <v>222</v>
      </c>
    </row>
    <row r="122" spans="1:3">
      <c r="A122" s="181">
        <v>224</v>
      </c>
      <c r="B122" s="182" t="s">
        <v>934</v>
      </c>
      <c r="C122" s="183">
        <f t="shared" si="1"/>
        <v>224</v>
      </c>
    </row>
    <row r="123" spans="1:3">
      <c r="A123" s="181">
        <v>225</v>
      </c>
      <c r="B123" s="182" t="s">
        <v>935</v>
      </c>
      <c r="C123" s="183">
        <f t="shared" si="1"/>
        <v>225</v>
      </c>
    </row>
    <row r="124" spans="1:3" ht="15.75" thickBot="1">
      <c r="A124" s="184">
        <v>226</v>
      </c>
      <c r="B124" s="185" t="s">
        <v>936</v>
      </c>
      <c r="C124" s="183">
        <f t="shared" si="1"/>
        <v>226</v>
      </c>
    </row>
    <row r="125" spans="1:3">
      <c r="A125" s="181">
        <v>227</v>
      </c>
      <c r="B125" s="186" t="s">
        <v>937</v>
      </c>
      <c r="C125" s="183">
        <f t="shared" si="1"/>
        <v>227</v>
      </c>
    </row>
    <row r="126" spans="1:3">
      <c r="A126" s="181">
        <v>228</v>
      </c>
      <c r="B126" s="182" t="s">
        <v>938</v>
      </c>
      <c r="C126" s="183">
        <f t="shared" si="1"/>
        <v>228</v>
      </c>
    </row>
    <row r="127" spans="1:3">
      <c r="A127" s="187">
        <v>229</v>
      </c>
      <c r="B127" s="182" t="s">
        <v>939</v>
      </c>
      <c r="C127" s="183">
        <f t="shared" si="1"/>
        <v>229</v>
      </c>
    </row>
    <row r="128" spans="1:3">
      <c r="A128" s="187">
        <v>230</v>
      </c>
      <c r="B128" s="182" t="s">
        <v>940</v>
      </c>
      <c r="C128" s="183">
        <f t="shared" si="1"/>
        <v>230</v>
      </c>
    </row>
    <row r="129" spans="1:3">
      <c r="A129" s="181">
        <v>231</v>
      </c>
      <c r="B129" s="182" t="s">
        <v>941</v>
      </c>
      <c r="C129" s="183">
        <f t="shared" si="1"/>
        <v>231</v>
      </c>
    </row>
    <row r="130" spans="1:3">
      <c r="A130" s="181">
        <v>232</v>
      </c>
      <c r="B130" s="182" t="s">
        <v>942</v>
      </c>
      <c r="C130" s="183">
        <f t="shared" ref="C130:C152" si="2">VALUE(A130)</f>
        <v>232</v>
      </c>
    </row>
    <row r="131" spans="1:3">
      <c r="A131" s="181">
        <v>233</v>
      </c>
      <c r="B131" s="182" t="s">
        <v>943</v>
      </c>
      <c r="C131" s="183">
        <f t="shared" si="2"/>
        <v>233</v>
      </c>
    </row>
    <row r="132" spans="1:3">
      <c r="A132" s="181">
        <v>234</v>
      </c>
      <c r="B132" s="182" t="s">
        <v>944</v>
      </c>
      <c r="C132" s="183">
        <f t="shared" si="2"/>
        <v>234</v>
      </c>
    </row>
    <row r="133" spans="1:3">
      <c r="A133" s="181">
        <v>235</v>
      </c>
      <c r="B133" s="182" t="s">
        <v>945</v>
      </c>
      <c r="C133" s="183">
        <f t="shared" si="2"/>
        <v>235</v>
      </c>
    </row>
    <row r="134" spans="1:3">
      <c r="A134" s="181">
        <v>236</v>
      </c>
      <c r="B134" s="182" t="s">
        <v>946</v>
      </c>
      <c r="C134" s="183">
        <f t="shared" si="2"/>
        <v>236</v>
      </c>
    </row>
    <row r="135" spans="1:3">
      <c r="A135" s="181">
        <v>237</v>
      </c>
      <c r="B135" s="182" t="s">
        <v>947</v>
      </c>
      <c r="C135" s="183">
        <f t="shared" si="2"/>
        <v>237</v>
      </c>
    </row>
    <row r="136" spans="1:3">
      <c r="A136" s="181">
        <v>238</v>
      </c>
      <c r="B136" s="182" t="s">
        <v>948</v>
      </c>
      <c r="C136" s="183">
        <f t="shared" si="2"/>
        <v>238</v>
      </c>
    </row>
    <row r="137" spans="1:3">
      <c r="A137" s="181">
        <v>239</v>
      </c>
      <c r="B137" s="182" t="s">
        <v>949</v>
      </c>
      <c r="C137" s="183">
        <f t="shared" si="2"/>
        <v>239</v>
      </c>
    </row>
    <row r="138" spans="1:3">
      <c r="A138" s="181">
        <v>240</v>
      </c>
      <c r="B138" s="182" t="s">
        <v>950</v>
      </c>
      <c r="C138" s="183">
        <f t="shared" si="2"/>
        <v>240</v>
      </c>
    </row>
    <row r="139" spans="1:3">
      <c r="A139" s="181">
        <v>241</v>
      </c>
      <c r="B139" s="182" t="s">
        <v>951</v>
      </c>
      <c r="C139" s="183">
        <f t="shared" si="2"/>
        <v>241</v>
      </c>
    </row>
    <row r="140" spans="1:3">
      <c r="A140" s="181">
        <v>242</v>
      </c>
      <c r="B140" s="182" t="s">
        <v>952</v>
      </c>
      <c r="C140" s="183">
        <f t="shared" si="2"/>
        <v>242</v>
      </c>
    </row>
    <row r="141" spans="1:3">
      <c r="A141" s="181">
        <v>243</v>
      </c>
      <c r="B141" s="182" t="s">
        <v>953</v>
      </c>
      <c r="C141" s="183">
        <f t="shared" si="2"/>
        <v>243</v>
      </c>
    </row>
    <row r="142" spans="1:3">
      <c r="A142" s="181">
        <v>244</v>
      </c>
      <c r="B142" s="182" t="s">
        <v>954</v>
      </c>
      <c r="C142" s="183">
        <f t="shared" si="2"/>
        <v>244</v>
      </c>
    </row>
    <row r="143" spans="1:3">
      <c r="A143" s="181">
        <v>250</v>
      </c>
      <c r="B143" s="182" t="s">
        <v>955</v>
      </c>
      <c r="C143" s="183">
        <f t="shared" si="2"/>
        <v>250</v>
      </c>
    </row>
    <row r="144" spans="1:3">
      <c r="A144" s="188">
        <v>310</v>
      </c>
      <c r="B144" s="182" t="s">
        <v>956</v>
      </c>
      <c r="C144" s="183">
        <f t="shared" si="2"/>
        <v>310</v>
      </c>
    </row>
    <row r="145" spans="1:3">
      <c r="A145" s="188">
        <v>311</v>
      </c>
      <c r="B145" s="182" t="s">
        <v>957</v>
      </c>
      <c r="C145" s="183">
        <f t="shared" si="2"/>
        <v>311</v>
      </c>
    </row>
    <row r="146" spans="1:3">
      <c r="A146" s="188">
        <v>324</v>
      </c>
      <c r="B146" s="182" t="s">
        <v>958</v>
      </c>
      <c r="C146" s="183">
        <f t="shared" si="2"/>
        <v>324</v>
      </c>
    </row>
    <row r="147" spans="1:3">
      <c r="A147" s="188">
        <v>326</v>
      </c>
      <c r="B147" s="182" t="s">
        <v>959</v>
      </c>
      <c r="C147" s="183">
        <f t="shared" si="2"/>
        <v>326</v>
      </c>
    </row>
    <row r="148" spans="1:3">
      <c r="A148" s="188">
        <v>330</v>
      </c>
      <c r="B148" s="182" t="s">
        <v>960</v>
      </c>
      <c r="C148" s="183">
        <f t="shared" si="2"/>
        <v>330</v>
      </c>
    </row>
    <row r="149" spans="1:3" ht="15.75" thickBot="1">
      <c r="A149" s="184">
        <v>500</v>
      </c>
      <c r="B149" s="185" t="s">
        <v>961</v>
      </c>
      <c r="C149" s="183">
        <f t="shared" si="2"/>
        <v>500</v>
      </c>
    </row>
    <row r="150" spans="1:3">
      <c r="A150" s="181">
        <v>223</v>
      </c>
      <c r="B150" s="182" t="s">
        <v>962</v>
      </c>
      <c r="C150" s="183">
        <f t="shared" si="2"/>
        <v>223</v>
      </c>
    </row>
    <row r="151" spans="1:3">
      <c r="A151" s="181">
        <v>521</v>
      </c>
      <c r="B151" s="182" t="s">
        <v>963</v>
      </c>
      <c r="C151" s="183">
        <f t="shared" si="2"/>
        <v>521</v>
      </c>
    </row>
    <row r="152" spans="1:3" ht="15.75" thickBot="1">
      <c r="A152" s="184">
        <v>581</v>
      </c>
      <c r="B152" s="185" t="s">
        <v>964</v>
      </c>
      <c r="C152" s="183">
        <f t="shared" si="2"/>
        <v>581</v>
      </c>
    </row>
    <row r="153" spans="1:3">
      <c r="A153" s="188"/>
      <c r="B153" s="182"/>
      <c r="C153" s="183"/>
    </row>
    <row r="154" spans="1:3">
      <c r="A154" s="180"/>
      <c r="B154" s="180"/>
      <c r="C154" s="180"/>
    </row>
    <row r="155" spans="1:3">
      <c r="A155" s="180"/>
      <c r="B155" s="180"/>
      <c r="C155" s="180"/>
    </row>
    <row r="156" spans="1:3">
      <c r="A156" s="180"/>
      <c r="B156" s="180"/>
      <c r="C156" s="180"/>
    </row>
    <row r="157" spans="1:3">
      <c r="A157" s="180"/>
      <c r="B157" s="180"/>
      <c r="C157" s="180"/>
    </row>
    <row r="158" spans="1:3">
      <c r="A158" s="180"/>
      <c r="B158" s="180"/>
      <c r="C158" s="180"/>
    </row>
    <row r="159" spans="1:3">
      <c r="A159" s="180"/>
      <c r="B159" s="180"/>
      <c r="C159" s="18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809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533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463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463</v>
      </c>
    </row>
    <row r="4" spans="2:11">
      <c r="B4" s="7">
        <v>412</v>
      </c>
      <c r="C4" s="8" t="s">
        <v>374</v>
      </c>
      <c r="D4">
        <v>412</v>
      </c>
      <c r="E4" s="8" t="s">
        <v>464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464</v>
      </c>
    </row>
    <row r="5" spans="2:11">
      <c r="B5" s="7">
        <v>413</v>
      </c>
      <c r="C5" s="8" t="s">
        <v>375</v>
      </c>
      <c r="D5">
        <v>413</v>
      </c>
      <c r="E5" s="8" t="s">
        <v>465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465</v>
      </c>
    </row>
    <row r="6" spans="2:11">
      <c r="B6" s="7">
        <v>414</v>
      </c>
      <c r="C6" s="8" t="s">
        <v>376</v>
      </c>
      <c r="D6">
        <v>414</v>
      </c>
      <c r="E6" s="8" t="s">
        <v>466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466</v>
      </c>
    </row>
    <row r="7" spans="2:11">
      <c r="B7" s="7">
        <v>415</v>
      </c>
      <c r="C7" s="8" t="s">
        <v>377</v>
      </c>
      <c r="D7">
        <v>415</v>
      </c>
      <c r="E7" s="8" t="s">
        <v>467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467</v>
      </c>
    </row>
    <row r="8" spans="2:11">
      <c r="B8" s="7">
        <v>416</v>
      </c>
      <c r="C8" s="8" t="s">
        <v>378</v>
      </c>
      <c r="D8">
        <v>416</v>
      </c>
      <c r="E8" s="8" t="s">
        <v>468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469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470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470</v>
      </c>
    </row>
    <row r="11" spans="2:11">
      <c r="B11" s="7">
        <v>421</v>
      </c>
      <c r="C11" s="8" t="s">
        <v>381</v>
      </c>
      <c r="D11">
        <v>421</v>
      </c>
      <c r="E11" s="8" t="s">
        <v>471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471</v>
      </c>
    </row>
    <row r="12" spans="2:11">
      <c r="B12" s="7">
        <v>422</v>
      </c>
      <c r="C12" s="8" t="s">
        <v>382</v>
      </c>
      <c r="D12">
        <v>422</v>
      </c>
      <c r="E12" s="8" t="s">
        <v>472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472</v>
      </c>
    </row>
    <row r="13" spans="2:11">
      <c r="B13" s="7">
        <v>423</v>
      </c>
      <c r="C13" s="8" t="s">
        <v>383</v>
      </c>
      <c r="D13">
        <v>423</v>
      </c>
      <c r="E13" s="8" t="s">
        <v>473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473</v>
      </c>
    </row>
    <row r="14" spans="2:11">
      <c r="B14" s="7">
        <v>424</v>
      </c>
      <c r="C14" s="8" t="s">
        <v>384</v>
      </c>
      <c r="D14">
        <v>424</v>
      </c>
      <c r="E14" s="8" t="s">
        <v>474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474</v>
      </c>
    </row>
    <row r="15" spans="2:11">
      <c r="B15" s="7">
        <v>425</v>
      </c>
      <c r="C15" s="8" t="s">
        <v>385</v>
      </c>
      <c r="D15">
        <v>425</v>
      </c>
      <c r="E15" s="8" t="s">
        <v>475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476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476</v>
      </c>
    </row>
    <row r="17" spans="2:11">
      <c r="B17" s="7">
        <v>431</v>
      </c>
      <c r="C17" s="8" t="s">
        <v>387</v>
      </c>
      <c r="D17">
        <v>431</v>
      </c>
      <c r="E17" s="8" t="s">
        <v>477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477</v>
      </c>
    </row>
    <row r="18" spans="2:11">
      <c r="B18" s="9">
        <v>432</v>
      </c>
      <c r="C18" s="8" t="s">
        <v>388</v>
      </c>
      <c r="D18">
        <v>432</v>
      </c>
      <c r="E18" s="8" t="s">
        <v>478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478</v>
      </c>
    </row>
    <row r="19" spans="2:11">
      <c r="B19" s="7">
        <v>433</v>
      </c>
      <c r="C19" s="8" t="s">
        <v>389</v>
      </c>
      <c r="D19">
        <v>433</v>
      </c>
      <c r="E19" s="8" t="s">
        <v>479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480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480</v>
      </c>
    </row>
    <row r="21" spans="2:11">
      <c r="B21" s="9">
        <v>435</v>
      </c>
      <c r="C21" s="8" t="s">
        <v>391</v>
      </c>
      <c r="D21">
        <v>435</v>
      </c>
      <c r="E21" s="8" t="s">
        <v>481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482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483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483</v>
      </c>
    </row>
    <row r="24" spans="2:11">
      <c r="B24" s="7">
        <v>443</v>
      </c>
      <c r="C24" s="8" t="s">
        <v>394</v>
      </c>
      <c r="D24">
        <v>443</v>
      </c>
      <c r="E24" s="8" t="s">
        <v>484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484</v>
      </c>
    </row>
    <row r="25" spans="2:11">
      <c r="B25" s="7">
        <v>444</v>
      </c>
      <c r="C25" s="8" t="s">
        <v>395</v>
      </c>
      <c r="D25">
        <v>444</v>
      </c>
      <c r="E25" s="8" t="s">
        <v>485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485</v>
      </c>
    </row>
    <row r="26" spans="2:11" ht="30">
      <c r="B26" s="7">
        <v>451</v>
      </c>
      <c r="C26" s="8" t="s">
        <v>396</v>
      </c>
      <c r="D26">
        <v>451</v>
      </c>
      <c r="E26" s="8" t="s">
        <v>486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486</v>
      </c>
    </row>
    <row r="27" spans="2:11">
      <c r="B27" s="7">
        <v>452</v>
      </c>
      <c r="C27" s="8" t="s">
        <v>397</v>
      </c>
      <c r="D27">
        <v>452</v>
      </c>
      <c r="E27" s="8" t="s">
        <v>487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487</v>
      </c>
    </row>
    <row r="28" spans="2:11">
      <c r="B28" s="7">
        <v>453</v>
      </c>
      <c r="C28" s="8" t="s">
        <v>398</v>
      </c>
      <c r="D28">
        <v>453</v>
      </c>
      <c r="E28" s="8" t="s">
        <v>488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488</v>
      </c>
    </row>
    <row r="29" spans="2:11">
      <c r="B29" s="7">
        <v>454</v>
      </c>
      <c r="C29" s="8" t="s">
        <v>399</v>
      </c>
      <c r="D29">
        <v>454</v>
      </c>
      <c r="E29" s="8" t="s">
        <v>489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>
      <c r="B30" s="9">
        <v>461</v>
      </c>
      <c r="C30" s="8" t="s">
        <v>400</v>
      </c>
      <c r="D30">
        <v>461</v>
      </c>
      <c r="E30" s="8" t="s">
        <v>490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490</v>
      </c>
    </row>
    <row r="31" spans="2:11">
      <c r="B31" s="7">
        <v>462</v>
      </c>
      <c r="C31" s="8" t="s">
        <v>401</v>
      </c>
      <c r="D31">
        <v>462</v>
      </c>
      <c r="E31" s="8" t="s">
        <v>491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491</v>
      </c>
    </row>
    <row r="32" spans="2:11">
      <c r="B32" s="7">
        <v>463</v>
      </c>
      <c r="C32" s="8" t="s">
        <v>402</v>
      </c>
      <c r="D32">
        <v>463</v>
      </c>
      <c r="E32" s="8" t="s">
        <v>492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492</v>
      </c>
    </row>
    <row r="33" spans="1:11" ht="30">
      <c r="B33" s="7">
        <v>464</v>
      </c>
      <c r="C33" s="8" t="s">
        <v>403</v>
      </c>
      <c r="D33">
        <v>464</v>
      </c>
      <c r="E33" s="8" t="s">
        <v>493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494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494</v>
      </c>
    </row>
    <row r="35" spans="1:11" ht="30">
      <c r="A35">
        <v>1</v>
      </c>
      <c r="B35" s="23">
        <v>471</v>
      </c>
      <c r="C35" s="22" t="s">
        <v>511</v>
      </c>
      <c r="D35">
        <v>471</v>
      </c>
      <c r="E35" s="8" t="s">
        <v>495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496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496</v>
      </c>
    </row>
    <row r="37" spans="1:11">
      <c r="B37" s="7">
        <v>481</v>
      </c>
      <c r="C37" s="8" t="s">
        <v>406</v>
      </c>
      <c r="D37">
        <v>481</v>
      </c>
      <c r="E37" s="8" t="s">
        <v>497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497</v>
      </c>
    </row>
    <row r="38" spans="1:11">
      <c r="B38" s="7">
        <v>482</v>
      </c>
      <c r="C38" s="8" t="s">
        <v>407</v>
      </c>
      <c r="D38">
        <v>482</v>
      </c>
      <c r="E38" s="8" t="s">
        <v>498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499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500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501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501</v>
      </c>
    </row>
    <row r="42" spans="1:11" ht="30">
      <c r="B42" s="11">
        <v>489</v>
      </c>
      <c r="C42" s="8" t="s">
        <v>411</v>
      </c>
      <c r="D42">
        <v>489</v>
      </c>
      <c r="E42" s="8" t="s">
        <v>502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502</v>
      </c>
    </row>
    <row r="43" spans="1:11">
      <c r="A43">
        <v>1</v>
      </c>
      <c r="B43" s="19">
        <v>494</v>
      </c>
      <c r="C43" s="22" t="s">
        <v>507</v>
      </c>
      <c r="D43">
        <v>494</v>
      </c>
      <c r="E43" s="8" t="s">
        <v>503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503</v>
      </c>
    </row>
    <row r="44" spans="1:11">
      <c r="A44">
        <v>1</v>
      </c>
      <c r="B44" s="19">
        <v>495</v>
      </c>
      <c r="C44" s="22" t="s">
        <v>508</v>
      </c>
      <c r="D44">
        <v>495</v>
      </c>
      <c r="E44" s="8" t="s">
        <v>504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504</v>
      </c>
    </row>
    <row r="45" spans="1:11" ht="30">
      <c r="A45">
        <v>1</v>
      </c>
      <c r="B45" s="19">
        <v>496</v>
      </c>
      <c r="C45" s="22" t="s">
        <v>509</v>
      </c>
      <c r="D45">
        <v>496</v>
      </c>
      <c r="E45" s="8" t="s">
        <v>505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510</v>
      </c>
      <c r="D46">
        <v>499</v>
      </c>
      <c r="E46" s="8" t="s">
        <v>506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512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513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513</v>
      </c>
    </row>
    <row r="49" spans="2:11">
      <c r="B49" s="12">
        <v>513</v>
      </c>
      <c r="C49" s="8" t="s">
        <v>427</v>
      </c>
      <c r="D49" s="8">
        <v>513</v>
      </c>
      <c r="E49" s="18" t="s">
        <v>514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515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515</v>
      </c>
    </row>
    <row r="51" spans="2:11">
      <c r="B51" s="9">
        <v>515</v>
      </c>
      <c r="C51" s="8" t="s">
        <v>429</v>
      </c>
      <c r="D51" s="8">
        <v>515</v>
      </c>
      <c r="E51" s="18" t="s">
        <v>516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516</v>
      </c>
    </row>
    <row r="52" spans="2:11">
      <c r="B52" s="12">
        <v>521</v>
      </c>
      <c r="C52" s="8" t="s">
        <v>430</v>
      </c>
      <c r="D52" s="8">
        <v>521</v>
      </c>
      <c r="E52" s="18" t="s">
        <v>517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517</v>
      </c>
    </row>
    <row r="53" spans="2:11">
      <c r="B53" s="12">
        <v>522</v>
      </c>
      <c r="C53" s="8" t="s">
        <v>431</v>
      </c>
      <c r="D53" s="8">
        <v>522</v>
      </c>
      <c r="E53" s="18" t="s">
        <v>518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518</v>
      </c>
    </row>
    <row r="54" spans="2:11">
      <c r="B54" s="12">
        <v>523</v>
      </c>
      <c r="C54" s="8" t="s">
        <v>435</v>
      </c>
      <c r="D54" s="8">
        <v>523</v>
      </c>
      <c r="E54" s="18" t="s">
        <v>519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520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520</v>
      </c>
    </row>
    <row r="56" spans="2:11">
      <c r="B56" s="12">
        <v>541</v>
      </c>
      <c r="C56" s="8" t="s">
        <v>437</v>
      </c>
      <c r="D56" s="8">
        <v>541</v>
      </c>
      <c r="E56" s="18" t="s">
        <v>521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522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522</v>
      </c>
    </row>
    <row r="58" spans="2:11">
      <c r="B58" s="12">
        <v>543</v>
      </c>
      <c r="C58" s="8" t="s">
        <v>440</v>
      </c>
      <c r="D58" s="8">
        <v>543</v>
      </c>
      <c r="E58" s="18" t="s">
        <v>523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523</v>
      </c>
    </row>
    <row r="59" spans="2:11" ht="30">
      <c r="B59" s="11">
        <v>551</v>
      </c>
      <c r="C59" s="8" t="s">
        <v>443</v>
      </c>
      <c r="D59" s="8">
        <v>551</v>
      </c>
      <c r="E59" s="18" t="s">
        <v>524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524</v>
      </c>
    </row>
    <row r="60" spans="2:11">
      <c r="B60" s="7">
        <v>611</v>
      </c>
      <c r="C60" s="8" t="s">
        <v>444</v>
      </c>
      <c r="D60" s="8">
        <v>611</v>
      </c>
      <c r="E60" s="18" t="s">
        <v>525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525</v>
      </c>
    </row>
    <row r="61" spans="2:11">
      <c r="B61" s="7">
        <v>612</v>
      </c>
      <c r="C61" s="8" t="s">
        <v>445</v>
      </c>
      <c r="D61" s="7">
        <v>612</v>
      </c>
      <c r="E61" s="18" t="s">
        <v>526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526</v>
      </c>
    </row>
    <row r="62" spans="2:11">
      <c r="B62" s="7">
        <v>613</v>
      </c>
      <c r="C62" s="8" t="s">
        <v>446</v>
      </c>
      <c r="D62">
        <v>613</v>
      </c>
      <c r="E62" s="18" t="s">
        <v>527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528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529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529</v>
      </c>
    </row>
    <row r="65" spans="2:11">
      <c r="B65" s="7">
        <v>622</v>
      </c>
      <c r="C65" s="8" t="s">
        <v>449</v>
      </c>
      <c r="D65">
        <v>622</v>
      </c>
      <c r="E65" s="18" t="s">
        <v>530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530</v>
      </c>
    </row>
    <row r="66" spans="2:11" ht="45">
      <c r="B66" s="9">
        <v>623</v>
      </c>
      <c r="C66" s="7" t="s">
        <v>450</v>
      </c>
      <c r="D66">
        <v>623</v>
      </c>
      <c r="E66" s="18" t="s">
        <v>531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532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538</v>
      </c>
      <c r="B3" s="15"/>
      <c r="C3" s="15"/>
      <c r="D3" s="14"/>
      <c r="E3" s="14"/>
      <c r="F3" s="27"/>
    </row>
    <row r="4" spans="1:6">
      <c r="A4" s="26" t="s">
        <v>456</v>
      </c>
      <c r="B4" s="13"/>
      <c r="C4" s="13"/>
      <c r="D4" s="13" t="s">
        <v>457</v>
      </c>
      <c r="E4" s="13" t="s">
        <v>539</v>
      </c>
      <c r="F4" s="27" t="s">
        <v>540</v>
      </c>
    </row>
    <row r="5" spans="1:6" ht="26.25">
      <c r="A5" s="28" t="s">
        <v>556</v>
      </c>
      <c r="B5" s="13"/>
      <c r="C5" s="37" t="s">
        <v>557</v>
      </c>
      <c r="D5" s="13" t="s">
        <v>558</v>
      </c>
      <c r="E5" s="32" t="s">
        <v>559</v>
      </c>
      <c r="F5" s="29">
        <v>1</v>
      </c>
    </row>
    <row r="6" spans="1:6">
      <c r="A6" s="30"/>
      <c r="B6" s="31" t="s">
        <v>535</v>
      </c>
      <c r="C6" s="31" t="s">
        <v>560</v>
      </c>
      <c r="D6" s="13" t="s">
        <v>561</v>
      </c>
      <c r="E6" s="32" t="s">
        <v>562</v>
      </c>
      <c r="F6" s="29">
        <v>1</v>
      </c>
    </row>
    <row r="7" spans="1:6">
      <c r="A7" s="30"/>
      <c r="B7" s="31" t="s">
        <v>536</v>
      </c>
      <c r="C7" s="31" t="s">
        <v>563</v>
      </c>
      <c r="D7" s="13" t="s">
        <v>564</v>
      </c>
      <c r="E7" s="32" t="s">
        <v>565</v>
      </c>
      <c r="F7" s="29">
        <v>1</v>
      </c>
    </row>
    <row r="8" spans="1:6">
      <c r="A8" s="30"/>
      <c r="B8" s="31" t="s">
        <v>537</v>
      </c>
      <c r="C8" s="31" t="s">
        <v>566</v>
      </c>
      <c r="D8" s="13" t="s">
        <v>567</v>
      </c>
      <c r="E8" s="32" t="s">
        <v>568</v>
      </c>
      <c r="F8" s="29">
        <v>1</v>
      </c>
    </row>
    <row r="9" spans="1:6">
      <c r="A9" s="30"/>
      <c r="B9" s="16"/>
      <c r="C9" s="16"/>
      <c r="D9" s="13" t="s">
        <v>569</v>
      </c>
      <c r="E9" s="32" t="s">
        <v>570</v>
      </c>
      <c r="F9" s="29">
        <v>1</v>
      </c>
    </row>
    <row r="10" spans="1:6">
      <c r="A10" s="30"/>
      <c r="B10" s="16"/>
      <c r="C10" s="16"/>
      <c r="D10" s="13" t="s">
        <v>571</v>
      </c>
      <c r="E10" s="32" t="s">
        <v>572</v>
      </c>
      <c r="F10" s="29">
        <v>1</v>
      </c>
    </row>
    <row r="11" spans="1:6">
      <c r="A11" s="30"/>
      <c r="B11" s="16"/>
      <c r="C11" s="16"/>
      <c r="D11" s="13" t="s">
        <v>573</v>
      </c>
      <c r="E11" s="32" t="s">
        <v>574</v>
      </c>
      <c r="F11" s="29">
        <v>1</v>
      </c>
    </row>
    <row r="12" spans="1:6">
      <c r="A12" s="30"/>
      <c r="B12" s="16"/>
      <c r="C12" s="16"/>
      <c r="D12" s="13" t="s">
        <v>575</v>
      </c>
      <c r="E12" s="32" t="s">
        <v>576</v>
      </c>
      <c r="F12" s="29">
        <v>1</v>
      </c>
    </row>
    <row r="13" spans="1:6">
      <c r="A13" s="30"/>
      <c r="B13" s="16"/>
      <c r="C13" s="16"/>
      <c r="D13" s="13" t="s">
        <v>543</v>
      </c>
      <c r="E13" s="32" t="s">
        <v>577</v>
      </c>
      <c r="F13" s="29">
        <v>1</v>
      </c>
    </row>
    <row r="14" spans="1:6">
      <c r="A14" s="30"/>
      <c r="B14" s="16"/>
      <c r="C14" s="16"/>
      <c r="D14" s="13" t="s">
        <v>546</v>
      </c>
      <c r="E14" s="32" t="s">
        <v>578</v>
      </c>
      <c r="F14" s="29">
        <v>1</v>
      </c>
    </row>
    <row r="15" spans="1:6">
      <c r="A15" s="30"/>
      <c r="B15" s="16"/>
      <c r="C15" s="16"/>
      <c r="D15" s="13" t="s">
        <v>548</v>
      </c>
      <c r="E15" s="32" t="s">
        <v>579</v>
      </c>
      <c r="F15" s="29">
        <v>1</v>
      </c>
    </row>
    <row r="16" spans="1:6">
      <c r="A16" s="30"/>
      <c r="B16" s="16"/>
      <c r="C16" s="16"/>
      <c r="D16" s="13" t="s">
        <v>550</v>
      </c>
      <c r="E16" s="32" t="s">
        <v>580</v>
      </c>
      <c r="F16" s="29">
        <v>1</v>
      </c>
    </row>
    <row r="17" spans="1:6">
      <c r="A17" s="30"/>
      <c r="B17" s="16"/>
      <c r="C17" s="16"/>
      <c r="D17" s="13" t="s">
        <v>552</v>
      </c>
      <c r="E17" s="32" t="s">
        <v>581</v>
      </c>
      <c r="F17" s="29">
        <v>1</v>
      </c>
    </row>
    <row r="18" spans="1:6">
      <c r="A18" s="30"/>
      <c r="B18" s="16"/>
      <c r="C18" s="16"/>
      <c r="D18" s="13" t="s">
        <v>554</v>
      </c>
      <c r="E18" s="32" t="s">
        <v>582</v>
      </c>
      <c r="F18" s="29">
        <v>1</v>
      </c>
    </row>
    <row r="19" spans="1:6">
      <c r="A19" s="30"/>
      <c r="B19" s="16"/>
      <c r="C19" s="16"/>
      <c r="D19" s="13" t="s">
        <v>583</v>
      </c>
      <c r="E19" s="32" t="s">
        <v>584</v>
      </c>
      <c r="F19" s="29">
        <v>1</v>
      </c>
    </row>
    <row r="20" spans="1:6">
      <c r="A20" s="30"/>
      <c r="B20" s="16"/>
      <c r="C20" s="16"/>
      <c r="D20" s="13" t="s">
        <v>585</v>
      </c>
      <c r="E20" s="32" t="s">
        <v>586</v>
      </c>
      <c r="F20" s="29">
        <v>1</v>
      </c>
    </row>
    <row r="21" spans="1:6">
      <c r="A21" s="30"/>
      <c r="B21" s="16"/>
      <c r="C21" s="16"/>
      <c r="D21" s="13" t="s">
        <v>587</v>
      </c>
      <c r="E21" s="32" t="s">
        <v>588</v>
      </c>
      <c r="F21" s="29">
        <v>1</v>
      </c>
    </row>
    <row r="22" spans="1:6">
      <c r="A22" s="30"/>
      <c r="B22" s="16"/>
      <c r="C22" s="16"/>
      <c r="D22" s="13" t="s">
        <v>589</v>
      </c>
      <c r="E22" s="32" t="s">
        <v>590</v>
      </c>
      <c r="F22" s="29">
        <v>1</v>
      </c>
    </row>
    <row r="23" spans="1:6">
      <c r="A23" s="30"/>
      <c r="B23" s="16"/>
      <c r="C23" s="16"/>
      <c r="D23" s="13" t="s">
        <v>591</v>
      </c>
      <c r="E23" s="32" t="s">
        <v>592</v>
      </c>
      <c r="F23" s="29">
        <v>1</v>
      </c>
    </row>
    <row r="24" spans="1:6">
      <c r="A24" s="30"/>
      <c r="B24" s="16"/>
      <c r="C24" s="16"/>
      <c r="D24" s="13" t="s">
        <v>593</v>
      </c>
      <c r="E24" s="32" t="s">
        <v>594</v>
      </c>
      <c r="F24" s="29">
        <v>1</v>
      </c>
    </row>
    <row r="25" spans="1:6">
      <c r="A25" s="30"/>
      <c r="B25" s="16"/>
      <c r="C25" s="16"/>
      <c r="D25" s="13" t="s">
        <v>595</v>
      </c>
      <c r="E25" s="32" t="s">
        <v>596</v>
      </c>
      <c r="F25" s="29">
        <v>1</v>
      </c>
    </row>
    <row r="26" spans="1:6">
      <c r="A26" s="30"/>
      <c r="B26" s="16"/>
      <c r="C26" s="16"/>
      <c r="D26" s="13" t="s">
        <v>597</v>
      </c>
      <c r="E26" s="32" t="s">
        <v>598</v>
      </c>
      <c r="F26" s="29">
        <v>1</v>
      </c>
    </row>
    <row r="27" spans="1:6">
      <c r="A27" s="30"/>
      <c r="B27" s="16"/>
      <c r="C27" s="16"/>
      <c r="D27" s="13" t="s">
        <v>599</v>
      </c>
      <c r="E27" s="32" t="s">
        <v>600</v>
      </c>
      <c r="F27" s="29">
        <v>1</v>
      </c>
    </row>
    <row r="28" spans="1:6">
      <c r="A28" s="30"/>
      <c r="B28" s="16"/>
      <c r="C28" s="16"/>
      <c r="D28" s="13" t="s">
        <v>601</v>
      </c>
      <c r="E28" s="32" t="s">
        <v>602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610</v>
      </c>
      <c r="E30" s="49" t="s">
        <v>61</v>
      </c>
      <c r="F30" s="29"/>
    </row>
    <row r="31" spans="1:6">
      <c r="A31" s="46"/>
      <c r="B31" s="43"/>
      <c r="C31" s="43"/>
      <c r="D31" s="48" t="s">
        <v>611</v>
      </c>
      <c r="E31" s="49" t="s">
        <v>62</v>
      </c>
      <c r="F31" s="29"/>
    </row>
    <row r="32" spans="1:6">
      <c r="A32" s="46"/>
      <c r="B32" s="43"/>
      <c r="C32" s="43"/>
      <c r="D32" s="48" t="s">
        <v>612</v>
      </c>
      <c r="E32" s="49" t="s">
        <v>63</v>
      </c>
      <c r="F32" s="29"/>
    </row>
    <row r="33" spans="1:6">
      <c r="A33" s="46"/>
      <c r="B33" s="43"/>
      <c r="C33" s="43"/>
      <c r="D33" s="48" t="s">
        <v>613</v>
      </c>
      <c r="E33" s="49" t="s">
        <v>64</v>
      </c>
      <c r="F33" s="29"/>
    </row>
    <row r="34" spans="1:6">
      <c r="A34" s="46"/>
      <c r="B34" s="43"/>
      <c r="C34" s="43"/>
      <c r="D34" s="48" t="s">
        <v>614</v>
      </c>
      <c r="E34" s="49" t="s">
        <v>65</v>
      </c>
      <c r="F34" s="29"/>
    </row>
    <row r="35" spans="1:6">
      <c r="A35" s="46"/>
      <c r="B35" s="43"/>
      <c r="C35" s="43"/>
      <c r="D35" s="48" t="s">
        <v>615</v>
      </c>
      <c r="E35" s="49" t="s">
        <v>66</v>
      </c>
      <c r="F35" s="29"/>
    </row>
    <row r="36" spans="1:6">
      <c r="A36" s="46"/>
      <c r="B36" s="43"/>
      <c r="C36" s="43"/>
      <c r="D36" s="48" t="s">
        <v>616</v>
      </c>
      <c r="E36" s="49" t="s">
        <v>67</v>
      </c>
      <c r="F36" s="29"/>
    </row>
    <row r="37" spans="1:6">
      <c r="A37" s="46"/>
      <c r="B37" s="43"/>
      <c r="C37" s="43"/>
      <c r="D37" s="48" t="s">
        <v>617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541</v>
      </c>
      <c r="B60" s="13"/>
      <c r="C60" s="37" t="s">
        <v>542</v>
      </c>
      <c r="D60" s="42" t="s">
        <v>543</v>
      </c>
      <c r="E60" s="13" t="s">
        <v>544</v>
      </c>
      <c r="F60" s="29">
        <v>7</v>
      </c>
    </row>
    <row r="61" spans="1:6">
      <c r="A61" s="30"/>
      <c r="B61" s="31" t="s">
        <v>534</v>
      </c>
      <c r="C61" s="31" t="s">
        <v>545</v>
      </c>
      <c r="D61" s="42" t="s">
        <v>546</v>
      </c>
      <c r="E61" s="13" t="s">
        <v>547</v>
      </c>
      <c r="F61" s="29">
        <v>7</v>
      </c>
    </row>
    <row r="62" spans="1:6">
      <c r="A62" s="30"/>
      <c r="B62" s="31"/>
      <c r="C62" s="31"/>
      <c r="D62" s="42" t="s">
        <v>548</v>
      </c>
      <c r="E62" s="13" t="s">
        <v>549</v>
      </c>
      <c r="F62" s="29">
        <v>2</v>
      </c>
    </row>
    <row r="63" spans="1:6">
      <c r="A63" s="30"/>
      <c r="B63" s="16"/>
      <c r="C63" s="16"/>
      <c r="D63" s="42" t="s">
        <v>550</v>
      </c>
      <c r="E63" s="13" t="s">
        <v>551</v>
      </c>
      <c r="F63" s="29">
        <v>1</v>
      </c>
    </row>
    <row r="64" spans="1:6">
      <c r="A64" s="30"/>
      <c r="B64" s="16"/>
      <c r="C64" s="16"/>
      <c r="D64" s="42" t="s">
        <v>552</v>
      </c>
      <c r="E64" s="13" t="s">
        <v>553</v>
      </c>
      <c r="F64" s="29">
        <v>1</v>
      </c>
    </row>
    <row r="65" spans="1:8">
      <c r="A65" s="30"/>
      <c r="B65" s="16"/>
      <c r="C65" s="16"/>
      <c r="D65" s="42" t="s">
        <v>554</v>
      </c>
      <c r="E65" s="32" t="s">
        <v>555</v>
      </c>
      <c r="F65" s="29">
        <v>1</v>
      </c>
    </row>
    <row r="66" spans="1:8">
      <c r="D66" s="42" t="s">
        <v>583</v>
      </c>
      <c r="E66" s="39" t="s">
        <v>606</v>
      </c>
      <c r="G66" t="s">
        <v>605</v>
      </c>
      <c r="H66" s="38">
        <v>40389</v>
      </c>
    </row>
    <row r="67" spans="1:8">
      <c r="D67" s="42" t="s">
        <v>585</v>
      </c>
      <c r="E67" s="39" t="s">
        <v>607</v>
      </c>
      <c r="G67" t="s">
        <v>605</v>
      </c>
      <c r="H67" s="38">
        <v>40389</v>
      </c>
    </row>
    <row r="68" spans="1:8">
      <c r="D68" s="42" t="s">
        <v>603</v>
      </c>
      <c r="E68" s="39" t="s">
        <v>608</v>
      </c>
      <c r="G68" t="s">
        <v>605</v>
      </c>
      <c r="H68" s="38">
        <v>40389</v>
      </c>
    </row>
    <row r="69" spans="1:8">
      <c r="B69" t="s">
        <v>609</v>
      </c>
      <c r="D69" s="40" t="s">
        <v>587</v>
      </c>
      <c r="E69" s="39" t="s">
        <v>621</v>
      </c>
      <c r="G69" t="s">
        <v>605</v>
      </c>
      <c r="H69" s="38">
        <v>40389</v>
      </c>
    </row>
    <row r="70" spans="1:8">
      <c r="D70" s="40" t="s">
        <v>589</v>
      </c>
      <c r="E70" s="39" t="s">
        <v>364</v>
      </c>
      <c r="G70" t="s">
        <v>605</v>
      </c>
      <c r="H70" s="38">
        <v>40389</v>
      </c>
    </row>
    <row r="71" spans="1:8">
      <c r="D71" s="40" t="s">
        <v>591</v>
      </c>
      <c r="E71" s="39" t="s">
        <v>622</v>
      </c>
      <c r="G71" t="s">
        <v>605</v>
      </c>
      <c r="H71" s="38">
        <v>40389</v>
      </c>
    </row>
    <row r="72" spans="1:8">
      <c r="B72" t="s">
        <v>620</v>
      </c>
      <c r="D72" s="41" t="s">
        <v>610</v>
      </c>
      <c r="E72" s="39" t="s">
        <v>623</v>
      </c>
      <c r="G72" t="s">
        <v>605</v>
      </c>
      <c r="H72" s="38">
        <v>40389</v>
      </c>
    </row>
    <row r="73" spans="1:8">
      <c r="D73" s="41" t="s">
        <v>611</v>
      </c>
      <c r="E73" s="39" t="s">
        <v>630</v>
      </c>
      <c r="G73" t="s">
        <v>605</v>
      </c>
      <c r="H73" s="38">
        <v>40389</v>
      </c>
    </row>
    <row r="74" spans="1:8">
      <c r="D74" s="41" t="s">
        <v>612</v>
      </c>
      <c r="E74" s="39" t="s">
        <v>624</v>
      </c>
      <c r="G74" t="s">
        <v>605</v>
      </c>
      <c r="H74" s="38">
        <v>40389</v>
      </c>
    </row>
    <row r="75" spans="1:8">
      <c r="D75" s="41" t="s">
        <v>613</v>
      </c>
      <c r="E75" s="39" t="s">
        <v>625</v>
      </c>
      <c r="G75" t="s">
        <v>605</v>
      </c>
      <c r="H75" s="38">
        <v>40389</v>
      </c>
    </row>
    <row r="76" spans="1:8">
      <c r="D76" s="41" t="s">
        <v>614</v>
      </c>
      <c r="E76" s="44" t="s">
        <v>636</v>
      </c>
      <c r="G76" t="s">
        <v>605</v>
      </c>
      <c r="H76" s="38">
        <v>40389</v>
      </c>
    </row>
    <row r="77" spans="1:8">
      <c r="D77" s="41" t="s">
        <v>615</v>
      </c>
      <c r="E77" s="39" t="s">
        <v>626</v>
      </c>
      <c r="G77" t="s">
        <v>605</v>
      </c>
      <c r="H77" s="38">
        <v>40389</v>
      </c>
    </row>
    <row r="78" spans="1:8">
      <c r="D78" s="41" t="s">
        <v>616</v>
      </c>
      <c r="E78" s="39" t="s">
        <v>627</v>
      </c>
      <c r="G78" t="s">
        <v>605</v>
      </c>
      <c r="H78" s="38">
        <v>40389</v>
      </c>
    </row>
    <row r="79" spans="1:8">
      <c r="D79" s="41" t="s">
        <v>617</v>
      </c>
      <c r="E79" s="39" t="s">
        <v>631</v>
      </c>
      <c r="G79" t="s">
        <v>605</v>
      </c>
      <c r="H79" s="38">
        <v>40389</v>
      </c>
    </row>
    <row r="80" spans="1:8">
      <c r="D80" s="41" t="s">
        <v>618</v>
      </c>
      <c r="E80" s="39" t="s">
        <v>628</v>
      </c>
      <c r="G80" t="s">
        <v>605</v>
      </c>
      <c r="H80" s="38">
        <v>40389</v>
      </c>
    </row>
    <row r="81" spans="2:5">
      <c r="D81" s="41" t="s">
        <v>619</v>
      </c>
      <c r="E81" s="39" t="s">
        <v>629</v>
      </c>
    </row>
    <row r="82" spans="2:5">
      <c r="D82" s="41" t="s">
        <v>637</v>
      </c>
      <c r="E82" s="39" t="s">
        <v>639</v>
      </c>
    </row>
    <row r="83" spans="2:5">
      <c r="D83" s="41" t="s">
        <v>638</v>
      </c>
      <c r="E83" s="39" t="s">
        <v>640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7" t="s">
        <v>271</v>
      </c>
      <c r="B1" s="117" t="s">
        <v>272</v>
      </c>
    </row>
    <row r="2" spans="1:2" ht="15">
      <c r="A2" s="118" t="s">
        <v>293</v>
      </c>
      <c r="B2" s="118" t="s">
        <v>294</v>
      </c>
    </row>
    <row r="3" spans="1:2" ht="15">
      <c r="A3" s="118" t="s">
        <v>295</v>
      </c>
      <c r="B3" s="118" t="s">
        <v>296</v>
      </c>
    </row>
    <row r="4" spans="1:2" ht="30">
      <c r="A4" s="118" t="s">
        <v>297</v>
      </c>
      <c r="B4" s="118" t="s">
        <v>298</v>
      </c>
    </row>
    <row r="5" spans="1:2" ht="15">
      <c r="A5" s="118" t="s">
        <v>299</v>
      </c>
      <c r="B5" s="118" t="s">
        <v>300</v>
      </c>
    </row>
    <row r="6" spans="1:2" ht="30">
      <c r="A6" s="118" t="s">
        <v>301</v>
      </c>
      <c r="B6" s="118" t="s">
        <v>302</v>
      </c>
    </row>
    <row r="7" spans="1:2" ht="15">
      <c r="A7" s="118" t="s">
        <v>303</v>
      </c>
      <c r="B7" s="118" t="s">
        <v>304</v>
      </c>
    </row>
    <row r="8" spans="1:2" ht="15">
      <c r="A8" s="118" t="s">
        <v>305</v>
      </c>
      <c r="B8" s="118" t="s">
        <v>306</v>
      </c>
    </row>
    <row r="9" spans="1:2" ht="15">
      <c r="A9" s="118" t="s">
        <v>307</v>
      </c>
      <c r="B9" s="118" t="s">
        <v>308</v>
      </c>
    </row>
    <row r="10" spans="1:2" ht="15">
      <c r="A10" s="118" t="s">
        <v>309</v>
      </c>
      <c r="B10" s="118" t="s">
        <v>310</v>
      </c>
    </row>
    <row r="11" spans="1:2" ht="15">
      <c r="A11" s="118" t="s">
        <v>311</v>
      </c>
      <c r="B11" s="118" t="s">
        <v>312</v>
      </c>
    </row>
    <row r="12" spans="1:2" ht="15">
      <c r="A12" s="118" t="s">
        <v>313</v>
      </c>
      <c r="B12" s="118" t="s">
        <v>679</v>
      </c>
    </row>
    <row r="13" spans="1:2" ht="15">
      <c r="A13" s="118" t="s">
        <v>314</v>
      </c>
      <c r="B13" s="118" t="s">
        <v>680</v>
      </c>
    </row>
    <row r="14" spans="1:2" ht="15">
      <c r="A14" s="118" t="s">
        <v>315</v>
      </c>
      <c r="B14" s="118" t="s">
        <v>316</v>
      </c>
    </row>
    <row r="15" spans="1:2" ht="15">
      <c r="A15" s="118" t="s">
        <v>317</v>
      </c>
      <c r="B15" s="118" t="s">
        <v>318</v>
      </c>
    </row>
    <row r="16" spans="1:2" ht="15">
      <c r="A16" s="118" t="s">
        <v>319</v>
      </c>
      <c r="B16" s="118" t="s">
        <v>320</v>
      </c>
    </row>
    <row r="17" spans="1:2" ht="15">
      <c r="A17" s="118" t="s">
        <v>321</v>
      </c>
      <c r="B17" s="118" t="s">
        <v>322</v>
      </c>
    </row>
    <row r="18" spans="1:2" ht="15">
      <c r="A18" s="118" t="s">
        <v>323</v>
      </c>
      <c r="B18" s="118" t="s">
        <v>324</v>
      </c>
    </row>
    <row r="19" spans="1:2" ht="15">
      <c r="A19" s="118" t="s">
        <v>325</v>
      </c>
      <c r="B19" s="118" t="s">
        <v>326</v>
      </c>
    </row>
    <row r="20" spans="1:2" ht="15">
      <c r="A20" s="118" t="s">
        <v>327</v>
      </c>
      <c r="B20" s="118" t="s">
        <v>681</v>
      </c>
    </row>
    <row r="21" spans="1:2" ht="15">
      <c r="A21" s="118" t="s">
        <v>328</v>
      </c>
      <c r="B21" s="118" t="s">
        <v>329</v>
      </c>
    </row>
    <row r="22" spans="1:2" ht="15">
      <c r="A22" s="118" t="s">
        <v>330</v>
      </c>
      <c r="B22" s="118" t="s">
        <v>331</v>
      </c>
    </row>
    <row r="23" spans="1:2" ht="15">
      <c r="A23" s="118" t="s">
        <v>332</v>
      </c>
      <c r="B23" s="118" t="s">
        <v>333</v>
      </c>
    </row>
    <row r="24" spans="1:2" ht="15">
      <c r="A24" s="118" t="s">
        <v>334</v>
      </c>
      <c r="B24" s="118" t="s">
        <v>335</v>
      </c>
    </row>
    <row r="25" spans="1:2" ht="15">
      <c r="A25" s="118" t="s">
        <v>336</v>
      </c>
      <c r="B25" s="118" t="s">
        <v>337</v>
      </c>
    </row>
    <row r="26" spans="1:2" ht="15">
      <c r="A26" s="118" t="s">
        <v>338</v>
      </c>
      <c r="B26" s="118" t="s">
        <v>339</v>
      </c>
    </row>
    <row r="27" spans="1:2" ht="15">
      <c r="A27" s="118" t="s">
        <v>340</v>
      </c>
      <c r="B27" s="118" t="s">
        <v>682</v>
      </c>
    </row>
    <row r="28" spans="1:2" ht="15">
      <c r="A28" s="118" t="s">
        <v>341</v>
      </c>
      <c r="B28" s="118" t="s">
        <v>342</v>
      </c>
    </row>
    <row r="29" spans="1:2" ht="15">
      <c r="A29" s="118" t="s">
        <v>343</v>
      </c>
      <c r="B29" s="118" t="s">
        <v>344</v>
      </c>
    </row>
    <row r="30" spans="1:2" ht="15">
      <c r="A30" s="118" t="s">
        <v>345</v>
      </c>
      <c r="B30" s="118" t="s">
        <v>346</v>
      </c>
    </row>
    <row r="31" spans="1:2" ht="15">
      <c r="A31" s="118" t="s">
        <v>347</v>
      </c>
      <c r="B31" s="118" t="s">
        <v>348</v>
      </c>
    </row>
    <row r="32" spans="1:2" ht="15">
      <c r="A32" s="118" t="s">
        <v>349</v>
      </c>
      <c r="B32" s="118" t="s">
        <v>350</v>
      </c>
    </row>
    <row r="33" spans="1:2" ht="15">
      <c r="A33" s="118" t="s">
        <v>351</v>
      </c>
      <c r="B33" s="118" t="s">
        <v>352</v>
      </c>
    </row>
    <row r="34" spans="1:2" ht="15">
      <c r="A34" s="118" t="s">
        <v>353</v>
      </c>
      <c r="B34" s="118" t="s">
        <v>354</v>
      </c>
    </row>
    <row r="35" spans="1:2" ht="15">
      <c r="A35" s="118" t="s">
        <v>355</v>
      </c>
      <c r="B35" s="118" t="s">
        <v>356</v>
      </c>
    </row>
    <row r="36" spans="1:2" ht="15">
      <c r="A36" s="118" t="s">
        <v>357</v>
      </c>
      <c r="B36" s="118" t="s">
        <v>358</v>
      </c>
    </row>
    <row r="37" spans="1:2" ht="15">
      <c r="A37" s="118" t="s">
        <v>359</v>
      </c>
      <c r="B37" s="118" t="s">
        <v>360</v>
      </c>
    </row>
    <row r="38" spans="1:2" ht="15">
      <c r="A38" s="118" t="s">
        <v>361</v>
      </c>
      <c r="B38" s="118" t="s">
        <v>683</v>
      </c>
    </row>
    <row r="39" spans="1:2" ht="15">
      <c r="A39" s="118" t="s">
        <v>362</v>
      </c>
      <c r="B39" s="118" t="s">
        <v>363</v>
      </c>
    </row>
    <row r="40" spans="1:2" ht="15">
      <c r="A40" s="118" t="s">
        <v>365</v>
      </c>
      <c r="B40" s="118" t="s">
        <v>366</v>
      </c>
    </row>
    <row r="41" spans="1:2" ht="15">
      <c r="A41" s="118" t="s">
        <v>367</v>
      </c>
      <c r="B41" s="118" t="s">
        <v>368</v>
      </c>
    </row>
    <row r="42" spans="1:2" ht="15">
      <c r="A42" s="118" t="s">
        <v>369</v>
      </c>
      <c r="B42" s="118" t="s">
        <v>370</v>
      </c>
    </row>
    <row r="43" spans="1:2" ht="15">
      <c r="A43" s="118" t="s">
        <v>371</v>
      </c>
      <c r="B43" s="118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19" t="s">
        <v>642</v>
      </c>
      <c r="B1" s="119" t="s">
        <v>684</v>
      </c>
      <c r="C1" s="119" t="s">
        <v>685</v>
      </c>
      <c r="D1" s="119" t="s">
        <v>686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726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690</v>
      </c>
    </row>
    <row r="15" spans="1:4">
      <c r="A15" s="13">
        <v>10237</v>
      </c>
      <c r="B15" s="27" t="s">
        <v>691</v>
      </c>
    </row>
    <row r="16" spans="1:4">
      <c r="A16" s="13">
        <v>10238</v>
      </c>
      <c r="B16" s="27" t="s">
        <v>709</v>
      </c>
    </row>
    <row r="17" spans="1:2">
      <c r="A17" s="13">
        <v>10239</v>
      </c>
      <c r="B17" s="27" t="s">
        <v>710</v>
      </c>
    </row>
    <row r="18" spans="1:2">
      <c r="A18" s="13">
        <v>10240</v>
      </c>
      <c r="B18" s="27" t="s">
        <v>714</v>
      </c>
    </row>
    <row r="19" spans="1:2">
      <c r="A19" s="13">
        <v>10241</v>
      </c>
      <c r="B19" s="27" t="s">
        <v>727</v>
      </c>
    </row>
    <row r="20" spans="1:2">
      <c r="A20" s="13">
        <v>10242</v>
      </c>
      <c r="B20" s="27" t="s">
        <v>711</v>
      </c>
    </row>
    <row r="21" spans="1:2">
      <c r="A21" s="13">
        <v>10243</v>
      </c>
      <c r="B21" s="27" t="s">
        <v>715</v>
      </c>
    </row>
    <row r="22" spans="1:2">
      <c r="A22" s="13">
        <v>10310</v>
      </c>
      <c r="B22" s="27" t="s">
        <v>692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693</v>
      </c>
    </row>
    <row r="27" spans="1:2">
      <c r="A27" s="13">
        <v>10520</v>
      </c>
      <c r="B27" s="27" t="s">
        <v>687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694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688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695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696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697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698</v>
      </c>
    </row>
    <row r="63" spans="1:2">
      <c r="A63" s="13">
        <v>14801</v>
      </c>
      <c r="B63" s="27" t="s">
        <v>699</v>
      </c>
    </row>
    <row r="64" spans="1:2">
      <c r="A64" s="13">
        <v>14810</v>
      </c>
      <c r="B64" s="27" t="s">
        <v>700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701</v>
      </c>
    </row>
    <row r="69" spans="1:2">
      <c r="A69" s="13">
        <v>14830</v>
      </c>
      <c r="B69" s="27" t="s">
        <v>702</v>
      </c>
    </row>
    <row r="70" spans="1:2">
      <c r="A70" s="13">
        <v>14840</v>
      </c>
      <c r="B70" s="27" t="s">
        <v>703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704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705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643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706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689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644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712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707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716</v>
      </c>
    </row>
    <row r="174" spans="1:2">
      <c r="A174" s="13">
        <v>50052</v>
      </c>
      <c r="B174" s="27" t="s">
        <v>713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708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8" t="s">
        <v>455</v>
      </c>
      <c r="B181" s="129"/>
    </row>
    <row r="182" spans="1:5">
      <c r="A182" s="144">
        <v>14821</v>
      </c>
      <c r="B182" s="145" t="s">
        <v>778</v>
      </c>
      <c r="C182" s="144">
        <v>26</v>
      </c>
      <c r="D182" s="146" t="s">
        <v>779</v>
      </c>
      <c r="E182" s="118" t="s">
        <v>780</v>
      </c>
    </row>
    <row r="183" spans="1:5">
      <c r="A183">
        <v>10244</v>
      </c>
      <c r="B183" s="147" t="s">
        <v>781</v>
      </c>
      <c r="C183">
        <v>3</v>
      </c>
      <c r="D183" s="148" t="s">
        <v>782</v>
      </c>
      <c r="E183" s="118" t="s">
        <v>783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7"/>
    <col min="2" max="2" width="101" style="138" customWidth="1"/>
  </cols>
  <sheetData>
    <row r="1" spans="1:2">
      <c r="A1" s="130">
        <v>5111</v>
      </c>
      <c r="B1" s="131" t="s">
        <v>413</v>
      </c>
    </row>
    <row r="2" spans="1:2">
      <c r="A2" s="130">
        <v>5112</v>
      </c>
      <c r="B2" s="131" t="s">
        <v>414</v>
      </c>
    </row>
    <row r="3" spans="1:2">
      <c r="A3" s="130">
        <v>5113</v>
      </c>
      <c r="B3" s="131" t="s">
        <v>415</v>
      </c>
    </row>
    <row r="4" spans="1:2">
      <c r="A4" s="130">
        <v>5114</v>
      </c>
      <c r="B4" s="131" t="s">
        <v>416</v>
      </c>
    </row>
    <row r="5" spans="1:2">
      <c r="A5" s="130">
        <v>5121</v>
      </c>
      <c r="B5" s="131" t="s">
        <v>418</v>
      </c>
    </row>
    <row r="6" spans="1:2">
      <c r="A6" s="130">
        <v>5122</v>
      </c>
      <c r="B6" s="131" t="s">
        <v>419</v>
      </c>
    </row>
    <row r="7" spans="1:2">
      <c r="A7" s="130">
        <v>5123</v>
      </c>
      <c r="B7" s="131" t="s">
        <v>420</v>
      </c>
    </row>
    <row r="8" spans="1:2">
      <c r="A8" s="130">
        <v>5124</v>
      </c>
      <c r="B8" s="131" t="s">
        <v>421</v>
      </c>
    </row>
    <row r="9" spans="1:2">
      <c r="A9" s="130">
        <v>5125</v>
      </c>
      <c r="B9" s="131" t="s">
        <v>422</v>
      </c>
    </row>
    <row r="10" spans="1:2">
      <c r="A10" s="130">
        <v>5126</v>
      </c>
      <c r="B10" s="131" t="s">
        <v>423</v>
      </c>
    </row>
    <row r="11" spans="1:2">
      <c r="A11" s="130">
        <v>5127</v>
      </c>
      <c r="B11" s="131" t="s">
        <v>424</v>
      </c>
    </row>
    <row r="12" spans="1:2">
      <c r="A12" s="130">
        <v>5128</v>
      </c>
      <c r="B12" s="131" t="s">
        <v>425</v>
      </c>
    </row>
    <row r="13" spans="1:2">
      <c r="A13" s="130">
        <v>5129</v>
      </c>
      <c r="B13" s="131" t="s">
        <v>426</v>
      </c>
    </row>
    <row r="14" spans="1:2">
      <c r="A14" s="130">
        <v>5131</v>
      </c>
      <c r="B14" s="131" t="s">
        <v>427</v>
      </c>
    </row>
    <row r="15" spans="1:2">
      <c r="A15" s="132">
        <v>5141</v>
      </c>
      <c r="B15" s="131" t="s">
        <v>428</v>
      </c>
    </row>
    <row r="16" spans="1:2">
      <c r="A16" s="132">
        <v>5151</v>
      </c>
      <c r="B16" s="131" t="s">
        <v>429</v>
      </c>
    </row>
    <row r="17" spans="1:2">
      <c r="A17" s="130">
        <v>5211</v>
      </c>
      <c r="B17" s="131" t="s">
        <v>430</v>
      </c>
    </row>
    <row r="18" spans="1:2">
      <c r="A18" s="130">
        <v>5221</v>
      </c>
      <c r="B18" s="131" t="s">
        <v>432</v>
      </c>
    </row>
    <row r="19" spans="1:2">
      <c r="A19" s="130">
        <v>5222</v>
      </c>
      <c r="B19" s="131" t="s">
        <v>433</v>
      </c>
    </row>
    <row r="20" spans="1:2">
      <c r="A20" s="130">
        <v>5223</v>
      </c>
      <c r="B20" s="131" t="s">
        <v>434</v>
      </c>
    </row>
    <row r="21" spans="1:2">
      <c r="A21" s="130">
        <v>5231</v>
      </c>
      <c r="B21" s="131" t="s">
        <v>435</v>
      </c>
    </row>
    <row r="22" spans="1:2">
      <c r="A22" s="130">
        <v>5311</v>
      </c>
      <c r="B22" s="131" t="s">
        <v>436</v>
      </c>
    </row>
    <row r="23" spans="1:2">
      <c r="A23" s="130">
        <v>5411</v>
      </c>
      <c r="B23" s="131" t="s">
        <v>437</v>
      </c>
    </row>
    <row r="24" spans="1:2">
      <c r="A24" s="130">
        <v>5421</v>
      </c>
      <c r="B24" s="131" t="s">
        <v>439</v>
      </c>
    </row>
    <row r="25" spans="1:2">
      <c r="A25" s="130">
        <v>5431</v>
      </c>
      <c r="B25" s="131" t="s">
        <v>441</v>
      </c>
    </row>
    <row r="26" spans="1:2">
      <c r="A26" s="133">
        <v>5432</v>
      </c>
      <c r="B26" s="134" t="s">
        <v>442</v>
      </c>
    </row>
    <row r="27" spans="1:2">
      <c r="A27" s="135">
        <v>5511</v>
      </c>
      <c r="B27" s="136" t="s">
        <v>443</v>
      </c>
    </row>
    <row r="28" spans="1:2">
      <c r="A28" s="135"/>
      <c r="B28" s="136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49" t="s">
        <v>784</v>
      </c>
    </row>
  </sheetData>
  <conditionalFormatting sqref="B13:B15">
    <cfRule type="cellIs" dxfId="2" priority="2" stopIfTrue="1" operator="equal">
      <formula>"Неисправан конто прихода!"</formula>
    </cfRule>
  </conditionalFormatting>
  <conditionalFormatting sqref="B12">
    <cfRule type="cellIs" dxfId="1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Branka</cp:lastModifiedBy>
  <cp:lastPrinted>2016-11-14T12:04:57Z</cp:lastPrinted>
  <dcterms:created xsi:type="dcterms:W3CDTF">2010-07-07T09:12:55Z</dcterms:created>
  <dcterms:modified xsi:type="dcterms:W3CDTF">2016-11-18T08:39:50Z</dcterms:modified>
</cp:coreProperties>
</file>